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<sst xmlns="http://schemas.openxmlformats.org/spreadsheetml/2006/main" count="218" uniqueCount="108">
  <si>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</si>
  <si>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</si>
  <si>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</si>
  <si>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</si>
  <si>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</si>
  <si>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</si>
  <si>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</si>
  <si>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</si>
  <si>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</si>
  <si>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</si>
  <si>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</si>
  <si>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</si>
  <si>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</si>
  <si>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</si>
  <si>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</si>
  <si>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</si>
  <si>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</si>
  <si>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</si>
  <si>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</si>
  <si>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</si>
  <si>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</si>
  <si>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</si>
  <si>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</si>
  <si>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</si>
  <si>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</si>
  <si>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</si>
  <si>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</si>
  <si>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</si>
  <si>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</si>
  <si>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</si>
  <si>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</si>
  <si>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</si>
  <si>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</si>
  <si>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</si>
  <si>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</si>
  <si>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</si>
  <si>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</si>
  <si>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</si>
  <si>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</si>
  <si>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</si>
  <si>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</si>
  <si>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</si>
  <si>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</si>
  <si>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</si>
  <si>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</si>
  <si>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</si>
  <si>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</si>
  <si>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</si>
  <si>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</si>
  <si>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</si>
  <si>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</si>
  <si>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</si>
  <si>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</si>
  <si>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</si>
  <si>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</si>
  <si>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</si>
  <si>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</si>
  <si>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</si>
  <si>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</si>
  <si>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</si>
  <si>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</si>
  <si>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</si>
  <si>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</si>
  <si>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</si>
  <si>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</si>
  <si>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</si>
  <si>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</si>
  <si>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</si>
  <si>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</si>
  <si>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</si>
  <si>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</si>
  <si>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</si>
  <si>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</si>
  <si>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</si>
  <si>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</si>
  <si>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</si>
  <si>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</si>
  <si>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</si>
  <si>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</si>
  <si>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</si>
  <si>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</si>
  <si>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</si>
  <si>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</si>
  <si>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</si>
  <si>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</si>
  <si>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</si>
  <si>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</si>
  <si>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</si>
  <si>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</si>
  <si>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</si>
  <si>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</si>
  <si>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</si>
  <si>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</si>
  <si>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和水町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</si>
  <si>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</si>
  <si>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</si>
  <si>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</si>
  <si>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</si>
  <si>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</si>
  <si>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</si>
  <si>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</si>
  <si>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</si>
  <si>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</si>
  <si>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</si>
  <si>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</si>
  <si>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当町の水道管は、平成元年度より整備されており、一番古いもので２７年が経過している。
　他団体に比べれば、比較的新しいため老朽管の更新まで至っていない状況である。
　今後は、管路の種類や施工年度により優先順位を決定し、計画的に進めていく必要がある。</t>
    <rPh sb="1" eb="3">
      <t>トウチョウ</t>
    </rPh>
    <rPh sb="4" eb="7">
      <t>スイドウカン</t>
    </rPh>
    <rPh sb="9" eb="11">
      <t>ヘイセイ</t>
    </rPh>
    <rPh sb="11" eb="13">
      <t>ガンネン</t>
    </rPh>
    <rPh sb="13" eb="14">
      <t>ド</t>
    </rPh>
    <rPh sb="16" eb="18">
      <t>セイビ</t>
    </rPh>
    <rPh sb="24" eb="26">
      <t>イチバン</t>
    </rPh>
    <rPh sb="26" eb="27">
      <t>フル</t>
    </rPh>
    <rPh sb="33" eb="34">
      <t>ネン</t>
    </rPh>
    <rPh sb="35" eb="37">
      <t>ケイカ</t>
    </rPh>
    <rPh sb="44" eb="45">
      <t>タ</t>
    </rPh>
    <rPh sb="45" eb="47">
      <t>ダンタイ</t>
    </rPh>
    <rPh sb="48" eb="49">
      <t>クラ</t>
    </rPh>
    <rPh sb="53" eb="56">
      <t>ヒカクテキ</t>
    </rPh>
    <rPh sb="56" eb="57">
      <t>アタラ</t>
    </rPh>
    <rPh sb="61" eb="63">
      <t>ロウキュウ</t>
    </rPh>
    <rPh sb="63" eb="64">
      <t>カン</t>
    </rPh>
    <rPh sb="65" eb="67">
      <t>コウシン</t>
    </rPh>
    <rPh sb="69" eb="70">
      <t>イタ</t>
    </rPh>
    <rPh sb="75" eb="77">
      <t>ジョウキョウ</t>
    </rPh>
    <rPh sb="83" eb="85">
      <t>コンゴ</t>
    </rPh>
    <rPh sb="87" eb="89">
      <t>カンロ</t>
    </rPh>
    <rPh sb="90" eb="92">
      <t>シュルイ</t>
    </rPh>
    <rPh sb="93" eb="95">
      <t>セコウ</t>
    </rPh>
    <rPh sb="95" eb="96">
      <t>ネン</t>
    </rPh>
    <rPh sb="96" eb="97">
      <t>ド</t>
    </rPh>
    <rPh sb="100" eb="102">
      <t>ユウセン</t>
    </rPh>
    <rPh sb="102" eb="104">
      <t>ジュンイ</t>
    </rPh>
    <rPh sb="105" eb="107">
      <t>ケッテイ</t>
    </rPh>
    <rPh sb="109" eb="112">
      <t>ケイカクテキ</t>
    </rPh>
    <rPh sb="113" eb="114">
      <t>スス</t>
    </rPh>
    <rPh sb="118" eb="120">
      <t>ヒツヨウ</t>
    </rPh>
    <phoneticPr fontId="4"/>
  </si>
  <si>
    <t xml:space="preserve"> 収益的収支比率は、25年度から事業統合に向けて工事を行っていることから地方債償還金が増加しているため右肩下がりとなっている。
　また、料金に関しても、当町は県内でも安い料金ではないが、町全体普及率が低く自家用井戸の併用世帯が多い為収益がなかなか上がらない。
　今後、施設も老朽化し維持管理費用も増加していくことから料金の見直しも視野に入れながら経営を行っていかなければならない。</t>
    <rPh sb="1" eb="4">
      <t>シュウエキテキ</t>
    </rPh>
    <rPh sb="4" eb="6">
      <t>シュウシ</t>
    </rPh>
    <rPh sb="6" eb="8">
      <t>ヒリツ</t>
    </rPh>
    <rPh sb="12" eb="13">
      <t>ネン</t>
    </rPh>
    <rPh sb="13" eb="14">
      <t>ド</t>
    </rPh>
    <rPh sb="16" eb="18">
      <t>ジギョウ</t>
    </rPh>
    <rPh sb="18" eb="20">
      <t>トウゴウ</t>
    </rPh>
    <rPh sb="21" eb="22">
      <t>ム</t>
    </rPh>
    <rPh sb="24" eb="26">
      <t>コウジ</t>
    </rPh>
    <rPh sb="27" eb="28">
      <t>オコナ</t>
    </rPh>
    <rPh sb="36" eb="39">
      <t>チホウサイ</t>
    </rPh>
    <rPh sb="39" eb="42">
      <t>ショウカンキン</t>
    </rPh>
    <rPh sb="43" eb="45">
      <t>ゾウカ</t>
    </rPh>
    <rPh sb="51" eb="53">
      <t>ミギカタ</t>
    </rPh>
    <rPh sb="53" eb="54">
      <t>サ</t>
    </rPh>
    <rPh sb="68" eb="70">
      <t>リョウキン</t>
    </rPh>
    <rPh sb="71" eb="72">
      <t>カン</t>
    </rPh>
    <rPh sb="76" eb="78">
      <t>トウチョウ</t>
    </rPh>
    <rPh sb="79" eb="81">
      <t>ケンナイ</t>
    </rPh>
    <rPh sb="83" eb="84">
      <t>ヤス</t>
    </rPh>
    <rPh sb="85" eb="87">
      <t>リョウキン</t>
    </rPh>
    <rPh sb="93" eb="94">
      <t>マチ</t>
    </rPh>
    <rPh sb="94" eb="96">
      <t>ゼンタイ</t>
    </rPh>
    <rPh sb="96" eb="98">
      <t>フキュウ</t>
    </rPh>
    <rPh sb="98" eb="99">
      <t>リツ</t>
    </rPh>
    <rPh sb="100" eb="101">
      <t>ヒク</t>
    </rPh>
    <rPh sb="102" eb="105">
      <t>ジカヨウ</t>
    </rPh>
    <rPh sb="105" eb="107">
      <t>イド</t>
    </rPh>
    <rPh sb="108" eb="110">
      <t>ヘイヨウ</t>
    </rPh>
    <rPh sb="110" eb="112">
      <t>セタイ</t>
    </rPh>
    <rPh sb="113" eb="114">
      <t>オオ</t>
    </rPh>
    <rPh sb="115" eb="116">
      <t>タメ</t>
    </rPh>
    <rPh sb="116" eb="118">
      <t>シュウエキ</t>
    </rPh>
    <rPh sb="123" eb="124">
      <t>ア</t>
    </rPh>
    <rPh sb="131" eb="133">
      <t>コンゴ</t>
    </rPh>
    <rPh sb="134" eb="136">
      <t>シセツ</t>
    </rPh>
    <rPh sb="137" eb="140">
      <t>ロウキュウカ</t>
    </rPh>
    <rPh sb="141" eb="143">
      <t>イジ</t>
    </rPh>
    <rPh sb="143" eb="145">
      <t>カンリ</t>
    </rPh>
    <rPh sb="145" eb="147">
      <t>ヒヨウ</t>
    </rPh>
    <rPh sb="148" eb="150">
      <t>ゾウカ</t>
    </rPh>
    <rPh sb="158" eb="160">
      <t>リョウキン</t>
    </rPh>
    <rPh sb="161" eb="163">
      <t>ミナオ</t>
    </rPh>
    <rPh sb="165" eb="167">
      <t>シヤ</t>
    </rPh>
    <rPh sb="168" eb="169">
      <t>イ</t>
    </rPh>
    <rPh sb="173" eb="175">
      <t>ケイエイ</t>
    </rPh>
    <rPh sb="176" eb="177">
      <t>オコナ</t>
    </rPh>
    <phoneticPr fontId="4"/>
  </si>
  <si>
    <t>　年々維持管理や起債償還など厳しい状況にあり、施設設備も少しずつ更新の時期を迎えている。
　管路についても、更新計画を立て計画的に少しずつ布設替えを行っていく必要がある。
　今後も一般会計からの繰入金が無ければ経営が成り立っていかない状況だが自家用井戸から簡易水道への切り替え等の加入促進を行いながらコスト削減に取り組んでいきたい。</t>
    <rPh sb="1" eb="3">
      <t>ネンネン</t>
    </rPh>
    <rPh sb="3" eb="5">
      <t>イジ</t>
    </rPh>
    <rPh sb="5" eb="7">
      <t>カンリ</t>
    </rPh>
    <rPh sb="8" eb="10">
      <t>キサイ</t>
    </rPh>
    <rPh sb="10" eb="12">
      <t>ショウカン</t>
    </rPh>
    <rPh sb="14" eb="15">
      <t>キビ</t>
    </rPh>
    <rPh sb="17" eb="19">
      <t>ジョウキョウ</t>
    </rPh>
    <rPh sb="23" eb="25">
      <t>シセツ</t>
    </rPh>
    <rPh sb="25" eb="27">
      <t>セツビ</t>
    </rPh>
    <rPh sb="28" eb="29">
      <t>スコ</t>
    </rPh>
    <rPh sb="32" eb="34">
      <t>コウシン</t>
    </rPh>
    <rPh sb="35" eb="37">
      <t>ジキ</t>
    </rPh>
    <rPh sb="38" eb="39">
      <t>ムカ</t>
    </rPh>
    <rPh sb="46" eb="48">
      <t>カンロ</t>
    </rPh>
    <rPh sb="54" eb="56">
      <t>コウシン</t>
    </rPh>
    <rPh sb="56" eb="58">
      <t>ケイカク</t>
    </rPh>
    <rPh sb="59" eb="60">
      <t>タ</t>
    </rPh>
    <rPh sb="61" eb="64">
      <t>ケイカクテキ</t>
    </rPh>
    <rPh sb="65" eb="66">
      <t>スコ</t>
    </rPh>
    <rPh sb="69" eb="71">
      <t>フセツ</t>
    </rPh>
    <rPh sb="71" eb="72">
      <t>ガ</t>
    </rPh>
    <rPh sb="74" eb="75">
      <t>オコナ</t>
    </rPh>
    <rPh sb="79" eb="81">
      <t>ヒツヨウ</t>
    </rPh>
    <rPh sb="87" eb="89">
      <t>コンゴ</t>
    </rPh>
    <rPh sb="90" eb="92">
      <t>イッパン</t>
    </rPh>
    <rPh sb="92" eb="94">
      <t>カイケイ</t>
    </rPh>
    <rPh sb="97" eb="99">
      <t>クリイレ</t>
    </rPh>
    <rPh sb="99" eb="100">
      <t>キン</t>
    </rPh>
    <rPh sb="101" eb="102">
      <t>ナ</t>
    </rPh>
    <rPh sb="105" eb="107">
      <t>ケイエイ</t>
    </rPh>
    <rPh sb="108" eb="109">
      <t>ナ</t>
    </rPh>
    <rPh sb="110" eb="111">
      <t>タ</t>
    </rPh>
    <rPh sb="117" eb="119">
      <t>ジョウキョウ</t>
    </rPh>
    <rPh sb="121" eb="124">
      <t>ジカヨウ</t>
    </rPh>
    <rPh sb="124" eb="126">
      <t>イド</t>
    </rPh>
    <rPh sb="128" eb="130">
      <t>カンイ</t>
    </rPh>
    <rPh sb="130" eb="132">
      <t>スイドウ</t>
    </rPh>
    <rPh sb="134" eb="135">
      <t>キ</t>
    </rPh>
    <rPh sb="136" eb="137">
      <t>カ</t>
    </rPh>
    <rPh sb="138" eb="139">
      <t>トウ</t>
    </rPh>
    <rPh sb="140" eb="142">
      <t>カニュウ</t>
    </rPh>
    <rPh sb="142" eb="144">
      <t>ソクシン</t>
    </rPh>
    <rPh sb="145" eb="146">
      <t>オコナ</t>
    </rPh>
    <rPh sb="153" eb="155">
      <t>サクゲン</t>
    </rPh>
    <rPh sb="156" eb="157">
      <t>ト</t>
    </rPh>
    <rPh sb="158" eb="15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</si>
</sst>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81654528"/>
        <c:axId val="816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81654528"/>
        <c:axId val="81656448"/>
      </c:lineChart>
      <c:dateAx>
        <c:axId val="81654528"/>
        <c:scaling>
          <c:orientation val="minMax"/>
        </c:scaling>
        <c:delete val="1"/>
        <c:axPos val="b"/>
        <c:numFmt formatCode="ge" sourceLinked="1"/>
        <c:majorTickMark val="none"/>
        <c:minorTickMark val="none"/>
        <c:tickLblPos val="none"/>
        <c:crossAx val="81656448"/>
        <c:crosses val="autoZero"/>
        <c:auto val="1"/>
        <c:lblOffset val="100"/>
        <c:baseTimeUnit val="years"/>
      </c:dateAx>
      <c:valAx>
        <c:axId val="81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56.52</c:v>
                </c:pt>
                <c:pt idx="1">
                  <c:v>48.2</c:v>
                </c:pt>
                <c:pt idx="2">
                  <c:v>47.36</c:v>
                </c:pt>
                <c:pt idx="3">
                  <c:v>43.54</c:v>
                </c:pt>
                <c:pt idx="4">
                  <c:v>47.27</c:v>
                </c:pt>
              </c:numCache>
            </c:numRef>
          </c:val>
        </c:ser>
        <c:dLbls>
          <c:showLegendKey val="0"/>
          <c:showVal val="0"/>
          <c:showCatName val="0"/>
          <c:showSerName val="0"/>
          <c:showPercent val="0"/>
          <c:showBubbleSize val="0"/>
        </c:dLbls>
        <c:gapWidth val="150"/>
        <c:axId val="88941696"/>
        <c:axId val="889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88941696"/>
        <c:axId val="88943616"/>
      </c:lineChart>
      <c:dateAx>
        <c:axId val="88941696"/>
        <c:scaling>
          <c:orientation val="minMax"/>
        </c:scaling>
        <c:delete val="1"/>
        <c:axPos val="b"/>
        <c:numFmt formatCode="ge" sourceLinked="1"/>
        <c:majorTickMark val="none"/>
        <c:minorTickMark val="none"/>
        <c:tickLblPos val="none"/>
        <c:crossAx val="88943616"/>
        <c:crosses val="autoZero"/>
        <c:auto val="1"/>
        <c:lblOffset val="100"/>
        <c:baseTimeUnit val="years"/>
      </c:dateAx>
      <c:valAx>
        <c:axId val="889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76.72</c:v>
                </c:pt>
                <c:pt idx="1">
                  <c:v>94.06</c:v>
                </c:pt>
                <c:pt idx="2">
                  <c:v>96.78</c:v>
                </c:pt>
                <c:pt idx="3">
                  <c:v>96.68</c:v>
                </c:pt>
                <c:pt idx="4">
                  <c:v>94.83</c:v>
                </c:pt>
              </c:numCache>
            </c:numRef>
          </c:val>
        </c:ser>
        <c:dLbls>
          <c:showLegendKey val="0"/>
          <c:showVal val="0"/>
          <c:showCatName val="0"/>
          <c:showSerName val="0"/>
          <c:showPercent val="0"/>
          <c:showBubbleSize val="0"/>
        </c:dLbls>
        <c:gapWidth val="150"/>
        <c:axId val="88986368"/>
        <c:axId val="889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88986368"/>
        <c:axId val="88988288"/>
      </c:lineChart>
      <c:dateAx>
        <c:axId val="88986368"/>
        <c:scaling>
          <c:orientation val="minMax"/>
        </c:scaling>
        <c:delete val="1"/>
        <c:axPos val="b"/>
        <c:numFmt formatCode="ge" sourceLinked="1"/>
        <c:majorTickMark val="none"/>
        <c:minorTickMark val="none"/>
        <c:tickLblPos val="none"/>
        <c:crossAx val="88988288"/>
        <c:crosses val="autoZero"/>
        <c:auto val="1"/>
        <c:lblOffset val="100"/>
        <c:baseTimeUnit val="years"/>
      </c:dateAx>
      <c:valAx>
        <c:axId val="88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c:v>
                </c:pt>
                <c:pt idx="1">
                  <c:v>82.56</c:v>
                </c:pt>
                <c:pt idx="2">
                  <c:v>73.400000000000006</c:v>
                </c:pt>
                <c:pt idx="3">
                  <c:v>64.58</c:v>
                </c:pt>
                <c:pt idx="4">
                  <c:v>64.959999999999994</c:v>
                </c:pt>
              </c:numCache>
            </c:numRef>
          </c:val>
        </c:ser>
        <c:dLbls>
          <c:showLegendKey val="0"/>
          <c:showVal val="0"/>
          <c:showCatName val="0"/>
          <c:showSerName val="0"/>
          <c:showPercent val="0"/>
          <c:showBubbleSize val="0"/>
        </c:dLbls>
        <c:gapWidth val="150"/>
        <c:axId val="88519040"/>
        <c:axId val="88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88519040"/>
        <c:axId val="88520960"/>
      </c:lineChart>
      <c:dateAx>
        <c:axId val="88519040"/>
        <c:scaling>
          <c:orientation val="minMax"/>
        </c:scaling>
        <c:delete val="1"/>
        <c:axPos val="b"/>
        <c:numFmt formatCode="ge" sourceLinked="1"/>
        <c:majorTickMark val="none"/>
        <c:minorTickMark val="none"/>
        <c:tickLblPos val="none"/>
        <c:crossAx val="88520960"/>
        <c:crosses val="autoZero"/>
        <c:auto val="1"/>
        <c:lblOffset val="100"/>
        <c:baseTimeUnit val="years"/>
      </c:dateAx>
      <c:valAx>
        <c:axId val="88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51424"/>
        <c:axId val="88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51424"/>
        <c:axId val="88553344"/>
      </c:lineChart>
      <c:dateAx>
        <c:axId val="88551424"/>
        <c:scaling>
          <c:orientation val="minMax"/>
        </c:scaling>
        <c:delete val="1"/>
        <c:axPos val="b"/>
        <c:numFmt formatCode="ge" sourceLinked="1"/>
        <c:majorTickMark val="none"/>
        <c:minorTickMark val="none"/>
        <c:tickLblPos val="none"/>
        <c:crossAx val="88553344"/>
        <c:crosses val="autoZero"/>
        <c:auto val="1"/>
        <c:lblOffset val="100"/>
        <c:baseTimeUnit val="years"/>
      </c:dateAx>
      <c:valAx>
        <c:axId val="88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79456"/>
        <c:axId val="88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9456"/>
        <c:axId val="88581632"/>
      </c:lineChart>
      <c:dateAx>
        <c:axId val="88579456"/>
        <c:scaling>
          <c:orientation val="minMax"/>
        </c:scaling>
        <c:delete val="1"/>
        <c:axPos val="b"/>
        <c:numFmt formatCode="ge" sourceLinked="1"/>
        <c:majorTickMark val="none"/>
        <c:minorTickMark val="none"/>
        <c:tickLblPos val="none"/>
        <c:crossAx val="88581632"/>
        <c:crosses val="autoZero"/>
        <c:auto val="1"/>
        <c:lblOffset val="100"/>
        <c:baseTimeUnit val="years"/>
      </c:dateAx>
      <c:valAx>
        <c:axId val="88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96320"/>
        <c:axId val="88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96320"/>
        <c:axId val="88698240"/>
      </c:lineChart>
      <c:dateAx>
        <c:axId val="88696320"/>
        <c:scaling>
          <c:orientation val="minMax"/>
        </c:scaling>
        <c:delete val="1"/>
        <c:axPos val="b"/>
        <c:numFmt formatCode="ge" sourceLinked="1"/>
        <c:majorTickMark val="none"/>
        <c:minorTickMark val="none"/>
        <c:tickLblPos val="none"/>
        <c:crossAx val="88698240"/>
        <c:crosses val="autoZero"/>
        <c:auto val="1"/>
        <c:lblOffset val="100"/>
        <c:baseTimeUnit val="years"/>
      </c:dateAx>
      <c:valAx>
        <c:axId val="88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36896"/>
        <c:axId val="88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36896"/>
        <c:axId val="88738816"/>
      </c:lineChart>
      <c:dateAx>
        <c:axId val="88736896"/>
        <c:scaling>
          <c:orientation val="minMax"/>
        </c:scaling>
        <c:delete val="1"/>
        <c:axPos val="b"/>
        <c:numFmt formatCode="ge" sourceLinked="1"/>
        <c:majorTickMark val="none"/>
        <c:minorTickMark val="none"/>
        <c:tickLblPos val="none"/>
        <c:crossAx val="88738816"/>
        <c:crosses val="autoZero"/>
        <c:auto val="1"/>
        <c:lblOffset val="100"/>
        <c:baseTimeUnit val="years"/>
      </c:dateAx>
      <c:valAx>
        <c:axId val="88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1185.26</c:v>
                </c:pt>
                <c:pt idx="1">
                  <c:v>1054.31</c:v>
                </c:pt>
                <c:pt idx="2">
                  <c:v>954.99</c:v>
                </c:pt>
                <c:pt idx="3">
                  <c:v>916.29</c:v>
                </c:pt>
                <c:pt idx="4">
                  <c:v>843.43</c:v>
                </c:pt>
              </c:numCache>
            </c:numRef>
          </c:val>
        </c:ser>
        <c:dLbls>
          <c:showLegendKey val="0"/>
          <c:showVal val="0"/>
          <c:showCatName val="0"/>
          <c:showSerName val="0"/>
          <c:showPercent val="0"/>
          <c:showBubbleSize val="0"/>
        </c:dLbls>
        <c:gapWidth val="150"/>
        <c:axId val="88755200"/>
        <c:axId val="887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88755200"/>
        <c:axId val="88777856"/>
      </c:lineChart>
      <c:dateAx>
        <c:axId val="88755200"/>
        <c:scaling>
          <c:orientation val="minMax"/>
        </c:scaling>
        <c:delete val="1"/>
        <c:axPos val="b"/>
        <c:numFmt formatCode="ge" sourceLinked="1"/>
        <c:majorTickMark val="none"/>
        <c:minorTickMark val="none"/>
        <c:tickLblPos val="none"/>
        <c:crossAx val="88777856"/>
        <c:crosses val="autoZero"/>
        <c:auto val="1"/>
        <c:lblOffset val="100"/>
        <c:baseTimeUnit val="years"/>
      </c:dateAx>
      <c:valAx>
        <c:axId val="887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54.64</c:v>
                </c:pt>
                <c:pt idx="1">
                  <c:v>59.77</c:v>
                </c:pt>
                <c:pt idx="2">
                  <c:v>52.27</c:v>
                </c:pt>
                <c:pt idx="3">
                  <c:v>38.06</c:v>
                </c:pt>
                <c:pt idx="4">
                  <c:v>41.09</c:v>
                </c:pt>
              </c:numCache>
            </c:numRef>
          </c:val>
        </c:ser>
        <c:dLbls>
          <c:showLegendKey val="0"/>
          <c:showVal val="0"/>
          <c:showCatName val="0"/>
          <c:showSerName val="0"/>
          <c:showPercent val="0"/>
          <c:showBubbleSize val="0"/>
        </c:dLbls>
        <c:gapWidth val="150"/>
        <c:axId val="88881792"/>
        <c:axId val="888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88881792"/>
        <c:axId val="88883968"/>
      </c:lineChart>
      <c:dateAx>
        <c:axId val="88881792"/>
        <c:scaling>
          <c:orientation val="minMax"/>
        </c:scaling>
        <c:delete val="1"/>
        <c:axPos val="b"/>
        <c:numFmt formatCode="ge" sourceLinked="1"/>
        <c:majorTickMark val="none"/>
        <c:minorTickMark val="none"/>
        <c:tickLblPos val="none"/>
        <c:crossAx val="88883968"/>
        <c:crosses val="autoZero"/>
        <c:auto val="1"/>
        <c:lblOffset val="100"/>
        <c:baseTimeUnit val="years"/>
      </c:dateAx>
      <c:valAx>
        <c:axId val="888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362.63</c:v>
                </c:pt>
                <c:pt idx="1">
                  <c:v>326.8</c:v>
                </c:pt>
                <c:pt idx="2">
                  <c:v>372.53</c:v>
                </c:pt>
                <c:pt idx="3">
                  <c:v>513.94000000000005</c:v>
                </c:pt>
                <c:pt idx="4">
                  <c:v>488.3</c:v>
                </c:pt>
              </c:numCache>
            </c:numRef>
          </c:val>
        </c:ser>
        <c:dLbls>
          <c:showLegendKey val="0"/>
          <c:showVal val="0"/>
          <c:showCatName val="0"/>
          <c:showSerName val="0"/>
          <c:showPercent val="0"/>
          <c:showBubbleSize val="0"/>
        </c:dLbls>
        <c:gapWidth val="150"/>
        <c:axId val="88917504"/>
        <c:axId val="88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88917504"/>
        <c:axId val="88919424"/>
      </c:lineChart>
      <c:dateAx>
        <c:axId val="88917504"/>
        <c:scaling>
          <c:orientation val="minMax"/>
        </c:scaling>
        <c:delete val="1"/>
        <c:axPos val="b"/>
        <c:numFmt formatCode="ge" sourceLinked="1"/>
        <c:majorTickMark val="none"/>
        <c:minorTickMark val="none"/>
        <c:tickLblPos val="none"/>
        <c:crossAx val="88919424"/>
        <c:crosses val="autoZero"/>
        <c:auto val="1"/>
        <c:lblOffset val="100"/>
        <c:baseTimeUnit val="years"/>
      </c:dateAx>
      <c:valAx>
        <c:axId val="88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E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和水町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10868</v>
      </c>
      <c r="AJ8" s="74"/>
      <c r="AK8" s="74"/>
      <c r="AL8" s="74"/>
      <c r="AM8" s="74"/>
      <c r="AN8" s="74"/>
      <c r="AO8" s="74"/>
      <c r="AP8" s="75"/>
      <c r="AQ8" s="56">
        <f>データ!R6</f>
        <v>98.78</v>
      </c>
      <c r="AR8" s="56"/>
      <c r="AS8" s="56"/>
      <c r="AT8" s="56"/>
      <c r="AU8" s="56"/>
      <c r="AV8" s="56"/>
      <c r="AW8" s="56"/>
      <c r="AX8" s="56"/>
      <c r="AY8" s="56">
        <f>データ!S6</f>
        <v>110.02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13.42</v>
      </c>
      <c r="S10" s="56"/>
      <c r="T10" s="56"/>
      <c r="U10" s="56"/>
      <c r="V10" s="56"/>
      <c r="W10" s="56"/>
      <c r="X10" s="56"/>
      <c r="Y10" s="56"/>
      <c r="Z10" s="64">
        <f>データ!P6</f>
        <v>3490</v>
      </c>
      <c r="AA10" s="64"/>
      <c r="AB10" s="64"/>
      <c r="AC10" s="64"/>
      <c r="AD10" s="64"/>
      <c r="AE10" s="64"/>
      <c r="AF10" s="64"/>
      <c r="AG10" s="64"/>
      <c r="AH10" s="2"/>
      <c r="AI10" s="64">
        <f>データ!T6</f>
        <v>1450</v>
      </c>
      <c r="AJ10" s="64"/>
      <c r="AK10" s="64"/>
      <c r="AL10" s="64"/>
      <c r="AM10" s="64"/>
      <c r="AN10" s="64"/>
      <c r="AO10" s="64"/>
      <c r="AP10" s="64"/>
      <c r="AQ10" s="56">
        <f>データ!U6</f>
        <v>1.84</v>
      </c>
      <c r="AR10" s="56"/>
      <c r="AS10" s="56"/>
      <c r="AT10" s="56"/>
      <c r="AU10" s="56"/>
      <c r="AV10" s="56"/>
      <c r="AW10" s="56"/>
      <c r="AX10" s="56"/>
      <c r="AY10" s="56">
        <f>データ!V6</f>
        <v>788.04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433691</v>
      </c>
      <c r="D6" s="31">
        <f t="shared" si="3"/>
        <v>47</v>
      </c>
      <c r="E6" s="31">
        <f t="shared" si="3"/>
        <v>1</v>
      </c>
      <c r="F6" s="31">
        <f t="shared" si="3"/>
        <v>0</v>
      </c>
      <c r="G6" s="31">
        <f t="shared" si="3"/>
        <v>0</v>
      </c>
      <c r="H6" s="31" t="str">
        <f t="shared" si="3"/>
        <v>熊本県　和水町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13.42</v>
      </c>
      <c r="P6" s="32">
        <f t="shared" si="3"/>
        <v>3490</v>
      </c>
      <c r="Q6" s="32">
        <f t="shared" si="3"/>
        <v>10868</v>
      </c>
      <c r="R6" s="32">
        <f t="shared" si="3"/>
        <v>98.78</v>
      </c>
      <c r="S6" s="32">
        <f t="shared" si="3"/>
        <v>110.02</v>
      </c>
      <c r="T6" s="32">
        <f t="shared" si="3"/>
        <v>1450</v>
      </c>
      <c r="U6" s="32">
        <f t="shared" si="3"/>
        <v>1.84</v>
      </c>
      <c r="V6" s="32">
        <f t="shared" si="3"/>
        <v>788.04</v>
      </c>
      <c r="W6" s="33">
        <f>IF(W7="",NA(),W7)</f>
        <v>77</v>
      </c>
      <c r="X6" s="33">
        <f t="shared" ref="X6:AF6" si="4">IF(X7="",NA(),X7)</f>
        <v>82.56</v>
      </c>
      <c r="Y6" s="33">
        <f t="shared" si="4"/>
        <v>73.400000000000006</v>
      </c>
      <c r="Z6" s="33">
        <f t="shared" si="4"/>
        <v>64.58</v>
      </c>
      <c r="AA6" s="33">
        <f t="shared" si="4"/>
        <v>64.959999999999994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1185.26</v>
      </c>
      <c r="BE6" s="33">
        <f t="shared" ref="BE6:BM6" si="7">IF(BE7="",NA(),BE7)</f>
        <v>1054.31</v>
      </c>
      <c r="BF6" s="33">
        <f t="shared" si="7"/>
        <v>954.99</v>
      </c>
      <c r="BG6" s="33">
        <f t="shared" si="7"/>
        <v>916.29</v>
      </c>
      <c r="BH6" s="33">
        <f t="shared" si="7"/>
        <v>843.43</v>
      </c>
      <c r="BI6" s="33">
        <f t="shared" si="7"/>
        <v>1450.45</v>
      </c>
      <c r="BJ6" s="33">
        <f t="shared" si="7"/>
        <v>1442.51</v>
      </c>
      <c r="BK6" s="33">
        <f t="shared" si="7"/>
        <v>1496.15</v>
      </c>
      <c r="BL6" s="33">
        <f t="shared" si="7"/>
        <v>1462.56</v>
      </c>
      <c r="BM6" s="33">
        <f t="shared" si="7"/>
        <v>1486.62</v>
      </c>
      <c r="BN6" s="32" t="str">
        <f>IF(BN7="","",IF(BN7="-","【-】","【"&amp;SUBSTITUTE(TEXT(BN7,"#,##0.00"),"-","△")&amp;"】"))</f>
        <v>【1,239.32】</v>
      </c>
      <c r="BO6" s="33">
        <f>IF(BO7="",NA(),BO7)</f>
        <v>54.64</v>
      </c>
      <c r="BP6" s="33">
        <f t="shared" ref="BP6:BX6" si="8">IF(BP7="",NA(),BP7)</f>
        <v>59.77</v>
      </c>
      <c r="BQ6" s="33">
        <f t="shared" si="8"/>
        <v>52.27</v>
      </c>
      <c r="BR6" s="33">
        <f t="shared" si="8"/>
        <v>38.06</v>
      </c>
      <c r="BS6" s="33">
        <f t="shared" si="8"/>
        <v>41.09</v>
      </c>
      <c r="BT6" s="33">
        <f t="shared" si="8"/>
        <v>33.96</v>
      </c>
      <c r="BU6" s="33">
        <f t="shared" si="8"/>
        <v>33.299999999999997</v>
      </c>
      <c r="BV6" s="33">
        <f t="shared" si="8"/>
        <v>33.01</v>
      </c>
      <c r="BW6" s="33">
        <f t="shared" si="8"/>
        <v>32.39</v>
      </c>
      <c r="BX6" s="33">
        <f t="shared" si="8"/>
        <v>24.39</v>
      </c>
      <c r="BY6" s="32" t="str">
        <f>IF(BY7="","",IF(BY7="-","【-】","【"&amp;SUBSTITUTE(TEXT(BY7,"#,##0.00"),"-","△")&amp;"】"))</f>
        <v>【36.33】</v>
      </c>
      <c r="BZ6" s="33">
        <f>IF(BZ7="",NA(),BZ7)</f>
        <v>362.63</v>
      </c>
      <c r="CA6" s="33">
        <f t="shared" ref="CA6:CI6" si="9">IF(CA7="",NA(),CA7)</f>
        <v>326.8</v>
      </c>
      <c r="CB6" s="33">
        <f t="shared" si="9"/>
        <v>372.53</v>
      </c>
      <c r="CC6" s="33">
        <f t="shared" si="9"/>
        <v>513.94000000000005</v>
      </c>
      <c r="CD6" s="33">
        <f t="shared" si="9"/>
        <v>488.3</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56.52</v>
      </c>
      <c r="CL6" s="33">
        <f t="shared" ref="CL6:CT6" si="10">IF(CL7="",NA(),CL7)</f>
        <v>48.2</v>
      </c>
      <c r="CM6" s="33">
        <f t="shared" si="10"/>
        <v>47.36</v>
      </c>
      <c r="CN6" s="33">
        <f t="shared" si="10"/>
        <v>43.54</v>
      </c>
      <c r="CO6" s="33">
        <f t="shared" si="10"/>
        <v>47.27</v>
      </c>
      <c r="CP6" s="33">
        <f t="shared" si="10"/>
        <v>51.56</v>
      </c>
      <c r="CQ6" s="33">
        <f t="shared" si="10"/>
        <v>50.66</v>
      </c>
      <c r="CR6" s="33">
        <f t="shared" si="10"/>
        <v>51.11</v>
      </c>
      <c r="CS6" s="33">
        <f t="shared" si="10"/>
        <v>50.49</v>
      </c>
      <c r="CT6" s="33">
        <f t="shared" si="10"/>
        <v>48.36</v>
      </c>
      <c r="CU6" s="32" t="str">
        <f>IF(CU7="","",IF(CU7="-","【-】","【"&amp;SUBSTITUTE(TEXT(CU7,"#,##0.00"),"-","△")&amp;"】"))</f>
        <v>【58.19】</v>
      </c>
      <c r="CV6" s="33">
        <f>IF(CV7="",NA(),CV7)</f>
        <v>76.72</v>
      </c>
      <c r="CW6" s="33">
        <f t="shared" ref="CW6:DE6" si="11">IF(CW7="",NA(),CW7)</f>
        <v>94.06</v>
      </c>
      <c r="CX6" s="33">
        <f t="shared" si="11"/>
        <v>96.78</v>
      </c>
      <c r="CY6" s="33">
        <f t="shared" si="11"/>
        <v>96.68</v>
      </c>
      <c r="CZ6" s="33">
        <f t="shared" si="11"/>
        <v>94.83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0.05</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433691</v>
      </c>
      <c r="D7" s="35">
        <v>47</v>
      </c>
      <c r="E7" s="35">
        <v>1</v>
      </c>
      <c r="F7" s="35">
        <v>0</v>
      </c>
      <c r="G7" s="35">
        <v>0</v>
      </c>
      <c r="H7" s="35" t="s">
        <v>93</v>
      </c>
      <c r="I7" s="35" t="s">
        <v>94</v>
      </c>
      <c r="J7" s="35" t="s">
        <v>95</v>
      </c>
      <c r="K7" s="35" t="s">
        <v>96</v>
      </c>
      <c r="L7" s="35" t="s">
        <v>97</v>
      </c>
      <c r="M7" s="36" t="s">
        <v>98</v>
      </c>
      <c r="N7" s="36" t="s">
        <v>99</v>
      </c>
      <c r="O7" s="36">
        <v>13.42</v>
      </c>
      <c r="P7" s="36">
        <v>3490</v>
      </c>
      <c r="Q7" s="36">
        <v>10868</v>
      </c>
      <c r="R7" s="36">
        <v>98.78</v>
      </c>
      <c r="S7" s="36">
        <v>110.02</v>
      </c>
      <c r="T7" s="36">
        <v>1450</v>
      </c>
      <c r="U7" s="36">
        <v>1.84</v>
      </c>
      <c r="V7" s="36">
        <v>788.04</v>
      </c>
      <c r="W7" s="36">
        <v>77</v>
      </c>
      <c r="X7" s="36">
        <v>82.56</v>
      </c>
      <c r="Y7" s="36">
        <v>73.400000000000006</v>
      </c>
      <c r="Z7" s="36">
        <v>64.58</v>
      </c>
      <c r="AA7" s="36">
        <v>64.959999999999994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1185.26</v>
      </c>
      <c r="BE7" s="36">
        <v>1054.31</v>
      </c>
      <c r="BF7" s="36">
        <v>954.99</v>
      </c>
      <c r="BG7" s="36">
        <v>916.29</v>
      </c>
      <c r="BH7" s="36">
        <v>843.43</v>
      </c>
      <c r="BI7" s="36">
        <v>1450.45</v>
      </c>
      <c r="BJ7" s="36">
        <v>1442.51</v>
      </c>
      <c r="BK7" s="36">
        <v>1496.15</v>
      </c>
      <c r="BL7" s="36">
        <v>1462.56</v>
      </c>
      <c r="BM7" s="36">
        <v>1486.62</v>
      </c>
      <c r="BN7" s="36">
        <v>1239.32</v>
      </c>
      <c r="BO7" s="36">
        <v>54.64</v>
      </c>
      <c r="BP7" s="36">
        <v>59.77</v>
      </c>
      <c r="BQ7" s="36">
        <v>52.27</v>
      </c>
      <c r="BR7" s="36">
        <v>38.06</v>
      </c>
      <c r="BS7" s="36">
        <v>41.09</v>
      </c>
      <c r="BT7" s="36">
        <v>33.96</v>
      </c>
      <c r="BU7" s="36">
        <v>33.299999999999997</v>
      </c>
      <c r="BV7" s="36">
        <v>33.01</v>
      </c>
      <c r="BW7" s="36">
        <v>32.39</v>
      </c>
      <c r="BX7" s="36">
        <v>24.39</v>
      </c>
      <c r="BY7" s="36">
        <v>36.33</v>
      </c>
      <c r="BZ7" s="36">
        <v>362.63</v>
      </c>
      <c r="CA7" s="36">
        <v>326.8</v>
      </c>
      <c r="CB7" s="36">
        <v>372.53</v>
      </c>
      <c r="CC7" s="36">
        <v>513.94000000000005</v>
      </c>
      <c r="CD7" s="36">
        <v>488.3</v>
      </c>
      <c r="CE7" s="36">
        <v>512.74</v>
      </c>
      <c r="CF7" s="36">
        <v>526.57000000000005</v>
      </c>
      <c r="CG7" s="36">
        <v>523.08000000000004</v>
      </c>
      <c r="CH7" s="36">
        <v>530.83000000000004</v>
      </c>
      <c r="CI7" s="36">
        <v>734.18</v>
      </c>
      <c r="CJ7" s="36">
        <v>476.46</v>
      </c>
      <c r="CK7" s="36">
        <v>56.52</v>
      </c>
      <c r="CL7" s="36">
        <v>48.2</v>
      </c>
      <c r="CM7" s="36">
        <v>47.36</v>
      </c>
      <c r="CN7" s="36">
        <v>43.54</v>
      </c>
      <c r="CO7" s="36">
        <v>47.27</v>
      </c>
      <c r="CP7" s="36">
        <v>51.56</v>
      </c>
      <c r="CQ7" s="36">
        <v>50.66</v>
      </c>
      <c r="CR7" s="36">
        <v>51.11</v>
      </c>
      <c r="CS7" s="36">
        <v>50.49</v>
      </c>
      <c r="CT7" s="36">
        <v>48.36</v>
      </c>
      <c r="CU7" s="36">
        <v>58.19</v>
      </c>
      <c r="CV7" s="36">
        <v>76.72</v>
      </c>
      <c r="CW7" s="36">
        <v>94.06</v>
      </c>
      <c r="CX7" s="36">
        <v>96.78</v>
      </c>
      <c r="CY7" s="36">
        <v>96.68</v>
      </c>
      <c r="CZ7" s="36">
        <v>94.83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0.05</v>
      </c>
      <c r="EG7" s="36">
        <v>0</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N1114</cp:lastModifiedBy>
  <cp:lastPrinted>2016-02-15T07:22:30Z</cp:lastPrinted>
  <dcterms:created xsi:type="dcterms:W3CDTF">2016-01-18T05:07:04Z</dcterms:created>
  <dcterms:modified xsi:type="dcterms:W3CDTF">2016-02-24T07:33:11Z</dcterms:modified>
  <cp:category/>
</cp:coreProperties>
</file>