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<sst xmlns="http://schemas.openxmlformats.org/spreadsheetml/2006/main" count="221" uniqueCount="111">
  <si>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</si>
  <si>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</si>
  <si>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</si>
  <si>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</si>
  <si>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</si>
  <si>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</si>
  <si>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</si>
  <si>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</si>
  <si>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</si>
  <si>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</si>
  <si>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</si>
  <si>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</si>
  <si>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</si>
  <si>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</si>
  <si>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</si>
  <si>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</si>
  <si>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</si>
  <si>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</si>
  <si>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</si>
  <si>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</si>
  <si>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</si>
  <si>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</si>
  <si>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</si>
  <si>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</si>
  <si>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</si>
  <si>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</si>
  <si>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</si>
  <si>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</si>
  <si>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</si>
  <si>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</si>
  <si>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</si>
  <si>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</si>
  <si>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</si>
  <si>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</si>
  <si>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</si>
  <si>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</si>
  <si>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</si>
  <si>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</si>
  <si>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</si>
  <si>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</si>
  <si>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</si>
  <si>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</si>
  <si>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</si>
  <si>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</si>
  <si>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</si>
  <si>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</si>
  <si>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</si>
  <si>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</si>
  <si>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</si>
  <si>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</si>
  <si>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</si>
  <si>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</si>
  <si>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</si>
  <si>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</si>
  <si>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</si>
  <si>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</si>
  <si>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</si>
  <si>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</si>
  <si>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</si>
  <si>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</si>
  <si>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</si>
  <si>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</si>
  <si>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</si>
  <si>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</si>
  <si>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</si>
  <si>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</si>
  <si>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</si>
  <si>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</si>
  <si>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</si>
  <si>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</si>
  <si>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</si>
  <si>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</si>
  <si>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</si>
  <si>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</si>
  <si>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</si>
  <si>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</si>
  <si>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</si>
  <si>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</si>
  <si>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</si>
  <si>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</si>
  <si>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</si>
  <si>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</si>
  <si>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</si>
  <si>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</si>
  <si>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</si>
  <si>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</si>
  <si>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</si>
  <si>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</si>
  <si>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</si>
  <si>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</si>
  <si>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</si>
  <si>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</si>
  <si>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</si>
  <si>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</si>
  <si>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</si>
  <si>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</si>
  <si>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熊本県　和水町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</si>
  <si>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</si>
  <si>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</si>
  <si>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</si>
  <si>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</si>
  <si>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</si>
  <si>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</si>
  <si>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</si>
  <si>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</si>
  <si>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</si>
  <si>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</si>
  <si>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</si>
  <si>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①収益的収支比率は、近年70％代で推移していたが、H26年度に66％に下落した。また、経費回収率も増加の傾向にあったが、H26年度に6％強下落している。
【要因】
・供用開始後10年を迎え、設備機器の定期点検、不具合発生による修繕等を行ったことにより、維持管理費が増加した（H25年度：17,860千円⇒H26年度：28,545千円）。
【対策】
・設備機器の状態を保つためにも必要な点検・補修等の維持管理は継続する必要があるが、状態を把握したうえで優先具合を勘案し、費用の平準化を図ることにする。具体的には維持管理費を年間26,000千円程度に抑制することを目標とする。
②下水道への接続戸数は年々増加（H25年度：373戸⇒H26年度：388戸）しているところであるが、施設利用率及び水洗化率について、H26年度減少に転じた。
【要因】
・自然減及び社会減により使用人員が減少（H25年度：人⇒H26年度：1,044人）したことにより、各戸の排出水量が低下したと推測される。
【対策】
・近年、10件強で推移している接続件数を、現在取り組んでいる「接続に係る工事費に対しての助成制度」を活用し、年間20件程度に引き上げる。
</t>
    <rPh sb="95" eb="97">
      <t>セツビ</t>
    </rPh>
    <rPh sb="97" eb="99">
      <t>キキ</t>
    </rPh>
    <rPh sb="100" eb="102">
      <t>テイキ</t>
    </rPh>
    <rPh sb="102" eb="104">
      <t>テンケン</t>
    </rPh>
    <rPh sb="105" eb="108">
      <t>フグアイ</t>
    </rPh>
    <rPh sb="108" eb="110">
      <t>ハッセイ</t>
    </rPh>
    <rPh sb="117" eb="118">
      <t>オコナ</t>
    </rPh>
    <rPh sb="149" eb="150">
      <t>セン</t>
    </rPh>
    <rPh sb="164" eb="165">
      <t>セン</t>
    </rPh>
    <rPh sb="175" eb="177">
      <t>セツビ</t>
    </rPh>
    <rPh sb="177" eb="179">
      <t>キキ</t>
    </rPh>
    <rPh sb="180" eb="182">
      <t>ジョウタイ</t>
    </rPh>
    <rPh sb="183" eb="184">
      <t>タモ</t>
    </rPh>
    <rPh sb="189" eb="191">
      <t>ヒツヨウ</t>
    </rPh>
    <rPh sb="192" eb="194">
      <t>テンケン</t>
    </rPh>
    <rPh sb="195" eb="197">
      <t>ホシュウ</t>
    </rPh>
    <rPh sb="197" eb="198">
      <t>トウ</t>
    </rPh>
    <rPh sb="199" eb="201">
      <t>イジ</t>
    </rPh>
    <rPh sb="201" eb="203">
      <t>カンリ</t>
    </rPh>
    <rPh sb="204" eb="206">
      <t>ケイゾク</t>
    </rPh>
    <rPh sb="208" eb="210">
      <t>ヒツヨウ</t>
    </rPh>
    <rPh sb="215" eb="217">
      <t>ジョウタイ</t>
    </rPh>
    <rPh sb="218" eb="220">
      <t>ハアク</t>
    </rPh>
    <rPh sb="225" eb="227">
      <t>ユウセン</t>
    </rPh>
    <rPh sb="227" eb="229">
      <t>グアイ</t>
    </rPh>
    <rPh sb="230" eb="232">
      <t>カンアン</t>
    </rPh>
    <rPh sb="234" eb="236">
      <t>ヒヨウ</t>
    </rPh>
    <rPh sb="237" eb="240">
      <t>ヘイジュンカ</t>
    </rPh>
    <rPh sb="241" eb="242">
      <t>ハカ</t>
    </rPh>
    <rPh sb="249" eb="252">
      <t>グタイテキ</t>
    </rPh>
    <rPh sb="260" eb="262">
      <t>ネンカン</t>
    </rPh>
    <rPh sb="268" eb="270">
      <t>センエン</t>
    </rPh>
    <rPh sb="270" eb="272">
      <t>テイド</t>
    </rPh>
    <rPh sb="273" eb="275">
      <t>ヨクセイ</t>
    </rPh>
    <rPh sb="280" eb="282">
      <t>モクヒョウ</t>
    </rPh>
    <rPh sb="362" eb="363">
      <t>テン</t>
    </rPh>
    <rPh sb="461" eb="463">
      <t>セツゾク</t>
    </rPh>
    <rPh sb="463" eb="465">
      <t>ケンスウ</t>
    </rPh>
    <phoneticPr fontId="4"/>
  </si>
  <si>
    <t>・管渠の敷設からの経過期間は１５年程度であり、現時点では特に異常は発見されていない。今後も適切な点検を行い、管渠寿命の延長に資するよう努める。</t>
    <rPh sb="1" eb="3">
      <t>カンキョ</t>
    </rPh>
    <rPh sb="4" eb="6">
      <t>フセツ</t>
    </rPh>
    <rPh sb="9" eb="11">
      <t>ケイカ</t>
    </rPh>
    <rPh sb="11" eb="13">
      <t>キカン</t>
    </rPh>
    <rPh sb="16" eb="17">
      <t>ネン</t>
    </rPh>
    <rPh sb="17" eb="19">
      <t>テイド</t>
    </rPh>
    <rPh sb="23" eb="24">
      <t>ゲン</t>
    </rPh>
    <rPh sb="24" eb="26">
      <t>ジテン</t>
    </rPh>
    <rPh sb="28" eb="29">
      <t>トク</t>
    </rPh>
    <rPh sb="30" eb="32">
      <t>イジョウ</t>
    </rPh>
    <rPh sb="33" eb="35">
      <t>ハッケン</t>
    </rPh>
    <rPh sb="42" eb="44">
      <t>コンゴ</t>
    </rPh>
    <rPh sb="45" eb="47">
      <t>テキセツ</t>
    </rPh>
    <rPh sb="48" eb="50">
      <t>テンケン</t>
    </rPh>
    <rPh sb="51" eb="52">
      <t>オコナ</t>
    </rPh>
    <rPh sb="54" eb="56">
      <t>カンキョ</t>
    </rPh>
    <rPh sb="56" eb="58">
      <t>ジュミョウ</t>
    </rPh>
    <rPh sb="59" eb="61">
      <t>エンチョウ</t>
    </rPh>
    <rPh sb="62" eb="63">
      <t>シ</t>
    </rPh>
    <rPh sb="67" eb="68">
      <t>ツト</t>
    </rPh>
    <phoneticPr fontId="4"/>
  </si>
  <si>
    <t>①今後、設備の修繕・補修費用が増加していくことが予想される。そのため、計画的にメンテナンスを実施し、年度間の歳出額の差異を抑制する。
②地方債の償還額はH28年度まで50百万円超で推移するが、H29年度以降は30百万円台に漸減していく見込みである。今後、ソフト事業での起債発行の可能性があるが、経営体力に対し過度にならないよう事業計画を立案する。
③処理区域内人口密度が低いこともあり、汚水処理原価は高い数値での推移となっているが、処理区域内の接続率を向上させることで、汚水処理原価を低下させたい。H28年度には水洗化率を86％に向上し、汚水処理原価300円を目標とする。</t>
    <rPh sb="1" eb="3">
      <t>コンゴ</t>
    </rPh>
    <rPh sb="4" eb="6">
      <t>セツビ</t>
    </rPh>
    <rPh sb="7" eb="9">
      <t>シュウゼン</t>
    </rPh>
    <rPh sb="10" eb="12">
      <t>ホシュウ</t>
    </rPh>
    <rPh sb="12" eb="14">
      <t>ヒヨウ</t>
    </rPh>
    <rPh sb="15" eb="17">
      <t>ゾウカ</t>
    </rPh>
    <rPh sb="24" eb="26">
      <t>ヨソウ</t>
    </rPh>
    <rPh sb="35" eb="38">
      <t>ケイカクテキ</t>
    </rPh>
    <rPh sb="46" eb="48">
      <t>ジッシ</t>
    </rPh>
    <rPh sb="50" eb="52">
      <t>ネンド</t>
    </rPh>
    <rPh sb="52" eb="53">
      <t>カン</t>
    </rPh>
    <rPh sb="54" eb="56">
      <t>サイシュツ</t>
    </rPh>
    <rPh sb="56" eb="57">
      <t>ガク</t>
    </rPh>
    <rPh sb="58" eb="60">
      <t>サイ</t>
    </rPh>
    <rPh sb="61" eb="63">
      <t>ヨクセイ</t>
    </rPh>
    <rPh sb="69" eb="71">
      <t>チホウ</t>
    </rPh>
    <rPh sb="71" eb="72">
      <t>サイ</t>
    </rPh>
    <rPh sb="73" eb="75">
      <t>ショウカン</t>
    </rPh>
    <rPh sb="75" eb="76">
      <t>ガク</t>
    </rPh>
    <rPh sb="80" eb="81">
      <t>ネン</t>
    </rPh>
    <rPh sb="81" eb="82">
      <t>ド</t>
    </rPh>
    <rPh sb="86" eb="89">
      <t>ヒャクマンエン</t>
    </rPh>
    <rPh sb="89" eb="90">
      <t>チョウ</t>
    </rPh>
    <rPh sb="91" eb="93">
      <t>スイイ</t>
    </rPh>
    <rPh sb="100" eb="101">
      <t>ネン</t>
    </rPh>
    <rPh sb="101" eb="102">
      <t>ド</t>
    </rPh>
    <rPh sb="102" eb="104">
      <t>イコウ</t>
    </rPh>
    <rPh sb="107" eb="110">
      <t>ヒャクマンエン</t>
    </rPh>
    <rPh sb="110" eb="111">
      <t>ダイ</t>
    </rPh>
    <rPh sb="118" eb="120">
      <t>ミコ</t>
    </rPh>
    <rPh sb="125" eb="127">
      <t>コンゴ</t>
    </rPh>
    <rPh sb="131" eb="133">
      <t>ジギョウ</t>
    </rPh>
    <rPh sb="135" eb="137">
      <t>キサイ</t>
    </rPh>
    <rPh sb="137" eb="139">
      <t>ハッコウ</t>
    </rPh>
    <rPh sb="140" eb="143">
      <t>カノウセイ</t>
    </rPh>
    <rPh sb="148" eb="150">
      <t>ケイエイ</t>
    </rPh>
    <rPh sb="150" eb="152">
      <t>タイリョク</t>
    </rPh>
    <rPh sb="153" eb="154">
      <t>タイ</t>
    </rPh>
    <rPh sb="155" eb="157">
      <t>カド</t>
    </rPh>
    <rPh sb="164" eb="166">
      <t>ジギョウ</t>
    </rPh>
    <rPh sb="166" eb="168">
      <t>ケイカク</t>
    </rPh>
    <rPh sb="169" eb="171">
      <t>リツアン</t>
    </rPh>
    <rPh sb="177" eb="179">
      <t>ショリ</t>
    </rPh>
    <rPh sb="179" eb="181">
      <t>クイキ</t>
    </rPh>
    <rPh sb="181" eb="182">
      <t>ナイ</t>
    </rPh>
    <rPh sb="182" eb="184">
      <t>ジンコウ</t>
    </rPh>
    <rPh sb="184" eb="186">
      <t>ミツド</t>
    </rPh>
    <rPh sb="187" eb="188">
      <t>ヒク</t>
    </rPh>
    <rPh sb="195" eb="197">
      <t>オスイ</t>
    </rPh>
    <rPh sb="197" eb="199">
      <t>ショリ</t>
    </rPh>
    <rPh sb="199" eb="201">
      <t>ゲンカ</t>
    </rPh>
    <rPh sb="202" eb="203">
      <t>タカ</t>
    </rPh>
    <rPh sb="204" eb="206">
      <t>スウチ</t>
    </rPh>
    <rPh sb="208" eb="210">
      <t>スイイ</t>
    </rPh>
    <rPh sb="218" eb="220">
      <t>ショリ</t>
    </rPh>
    <rPh sb="220" eb="222">
      <t>クイキ</t>
    </rPh>
    <rPh sb="222" eb="223">
      <t>ナイ</t>
    </rPh>
    <rPh sb="224" eb="226">
      <t>セツゾク</t>
    </rPh>
    <rPh sb="226" eb="227">
      <t>リツ</t>
    </rPh>
    <rPh sb="228" eb="230">
      <t>コウジョウ</t>
    </rPh>
    <rPh sb="244" eb="246">
      <t>テイカ</t>
    </rPh>
    <rPh sb="254" eb="255">
      <t>ネン</t>
    </rPh>
    <rPh sb="255" eb="256">
      <t>ド</t>
    </rPh>
    <rPh sb="258" eb="261">
      <t>スイセンカ</t>
    </rPh>
    <rPh sb="261" eb="262">
      <t>リツ</t>
    </rPh>
    <rPh sb="267" eb="269">
      <t>コウジョウ</t>
    </rPh>
    <rPh sb="271" eb="273">
      <t>オスイ</t>
    </rPh>
    <rPh sb="273" eb="275">
      <t>ショリ</t>
    </rPh>
    <rPh sb="275" eb="277">
      <t>ゲンカ</t>
    </rPh>
    <rPh sb="280" eb="281">
      <t>エン</t>
    </rPh>
    <rPh sb="282" eb="284">
      <t>モクヒョウ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</si>
</sst>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53152"/>
        <c:axId val="41963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53152"/>
        <c:axId val="41963520"/>
      </c:lineChart>
      <c:dateAx>
        <c:axId val="41953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963520"/>
        <c:crosses val="autoZero"/>
        <c:auto val="1"/>
        <c:lblOffset val="100"/>
        <c:baseTimeUnit val="years"/>
      </c:dateAx>
      <c:valAx>
        <c:axId val="41963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53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45</c:v>
                </c:pt>
                <c:pt idx="1">
                  <c:v>45.5</c:v>
                </c:pt>
                <c:pt idx="2">
                  <c:v>45.63</c:v>
                </c:pt>
                <c:pt idx="3">
                  <c:v>50.88</c:v>
                </c:pt>
                <c:pt idx="4">
                  <c:v>50.5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59744"/>
        <c:axId val="42582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36.18</c:v>
                </c:pt>
                <c:pt idx="1">
                  <c:v>36.799999999999997</c:v>
                </c:pt>
                <c:pt idx="2">
                  <c:v>36.67</c:v>
                </c:pt>
                <c:pt idx="3">
                  <c:v>36.200000000000003</c:v>
                </c:pt>
                <c:pt idx="4">
                  <c:v>34.74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59744"/>
        <c:axId val="42582400"/>
      </c:lineChart>
      <c:dateAx>
        <c:axId val="42559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582400"/>
        <c:crosses val="autoZero"/>
        <c:auto val="1"/>
        <c:lblOffset val="100"/>
        <c:baseTimeUnit val="years"/>
      </c:dateAx>
      <c:valAx>
        <c:axId val="42582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559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69.69</c:v>
                </c:pt>
                <c:pt idx="1">
                  <c:v>72.540000000000006</c:v>
                </c:pt>
                <c:pt idx="2">
                  <c:v>74.23</c:v>
                </c:pt>
                <c:pt idx="3">
                  <c:v>82.38</c:v>
                </c:pt>
                <c:pt idx="4">
                  <c:v>81.180000000000007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12608"/>
        <c:axId val="42622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72.14</c:v>
                </c:pt>
                <c:pt idx="1">
                  <c:v>71.62</c:v>
                </c:pt>
                <c:pt idx="2">
                  <c:v>71.239999999999995</c:v>
                </c:pt>
                <c:pt idx="3">
                  <c:v>71.069999999999993</c:v>
                </c:pt>
                <c:pt idx="4">
                  <c:v>70.14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12608"/>
        <c:axId val="42622976"/>
      </c:lineChart>
      <c:dateAx>
        <c:axId val="42612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622976"/>
        <c:crosses val="autoZero"/>
        <c:auto val="1"/>
        <c:lblOffset val="100"/>
        <c:baseTimeUnit val="years"/>
      </c:dateAx>
      <c:valAx>
        <c:axId val="42622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612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69.56</c:v>
                </c:pt>
                <c:pt idx="1">
                  <c:v>70.3</c:v>
                </c:pt>
                <c:pt idx="2">
                  <c:v>73.709999999999994</c:v>
                </c:pt>
                <c:pt idx="3">
                  <c:v>72.97</c:v>
                </c:pt>
                <c:pt idx="4">
                  <c:v>66.13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97824"/>
        <c:axId val="41999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97824"/>
        <c:axId val="41999744"/>
      </c:lineChart>
      <c:dateAx>
        <c:axId val="41997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999744"/>
        <c:crosses val="autoZero"/>
        <c:auto val="1"/>
        <c:lblOffset val="100"/>
        <c:baseTimeUnit val="years"/>
      </c:dateAx>
      <c:valAx>
        <c:axId val="41999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97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65376"/>
        <c:axId val="4216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65376"/>
        <c:axId val="42167296"/>
      </c:lineChart>
      <c:dateAx>
        <c:axId val="42165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167296"/>
        <c:crosses val="autoZero"/>
        <c:auto val="1"/>
        <c:lblOffset val="100"/>
        <c:baseTimeUnit val="years"/>
      </c:dateAx>
      <c:valAx>
        <c:axId val="42167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165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71488"/>
        <c:axId val="42273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71488"/>
        <c:axId val="42273408"/>
      </c:lineChart>
      <c:dateAx>
        <c:axId val="42271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273408"/>
        <c:crosses val="autoZero"/>
        <c:auto val="1"/>
        <c:lblOffset val="100"/>
        <c:baseTimeUnit val="years"/>
      </c:dateAx>
      <c:valAx>
        <c:axId val="42273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271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20640"/>
        <c:axId val="423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20640"/>
        <c:axId val="42322560"/>
      </c:lineChart>
      <c:dateAx>
        <c:axId val="4232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322560"/>
        <c:crosses val="autoZero"/>
        <c:auto val="1"/>
        <c:lblOffset val="100"/>
        <c:baseTimeUnit val="years"/>
      </c:dateAx>
      <c:valAx>
        <c:axId val="423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320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53408"/>
        <c:axId val="42355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53408"/>
        <c:axId val="42355328"/>
      </c:lineChart>
      <c:dateAx>
        <c:axId val="42353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355328"/>
        <c:crosses val="autoZero"/>
        <c:auto val="1"/>
        <c:lblOffset val="100"/>
        <c:baseTimeUnit val="years"/>
      </c:dateAx>
      <c:valAx>
        <c:axId val="42355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353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1359.43</c:v>
                </c:pt>
                <c:pt idx="1">
                  <c:v>1193.1500000000001</c:v>
                </c:pt>
                <c:pt idx="2">
                  <c:v>1065.77</c:v>
                </c:pt>
                <c:pt idx="3">
                  <c:v>906.83</c:v>
                </c:pt>
                <c:pt idx="4">
                  <c:v>762.02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89888"/>
        <c:axId val="42391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1868.17</c:v>
                </c:pt>
                <c:pt idx="1">
                  <c:v>1835.56</c:v>
                </c:pt>
                <c:pt idx="2">
                  <c:v>1716.82</c:v>
                </c:pt>
                <c:pt idx="3">
                  <c:v>1554.05</c:v>
                </c:pt>
                <c:pt idx="4">
                  <c:v>1671.86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89888"/>
        <c:axId val="42391808"/>
      </c:lineChart>
      <c:dateAx>
        <c:axId val="42389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391808"/>
        <c:crosses val="autoZero"/>
        <c:auto val="1"/>
        <c:lblOffset val="100"/>
        <c:baseTimeUnit val="years"/>
      </c:dateAx>
      <c:valAx>
        <c:axId val="42391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389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44.09</c:v>
                </c:pt>
                <c:pt idx="1">
                  <c:v>45.17</c:v>
                </c:pt>
                <c:pt idx="2">
                  <c:v>48.84</c:v>
                </c:pt>
                <c:pt idx="3">
                  <c:v>49.18</c:v>
                </c:pt>
                <c:pt idx="4">
                  <c:v>42.85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17536"/>
        <c:axId val="42432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55.15</c:v>
                </c:pt>
                <c:pt idx="1">
                  <c:v>52.89</c:v>
                </c:pt>
                <c:pt idx="2">
                  <c:v>51.73</c:v>
                </c:pt>
                <c:pt idx="3">
                  <c:v>53.01</c:v>
                </c:pt>
                <c:pt idx="4">
                  <c:v>50.54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17536"/>
        <c:axId val="42432000"/>
      </c:lineChart>
      <c:dateAx>
        <c:axId val="42417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432000"/>
        <c:crosses val="autoZero"/>
        <c:auto val="1"/>
        <c:lblOffset val="100"/>
        <c:baseTimeUnit val="years"/>
      </c:dateAx>
      <c:valAx>
        <c:axId val="42432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417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322.02999999999997</c:v>
                </c:pt>
                <c:pt idx="1">
                  <c:v>326.94</c:v>
                </c:pt>
                <c:pt idx="2">
                  <c:v>309.14</c:v>
                </c:pt>
                <c:pt idx="3">
                  <c:v>291.33</c:v>
                </c:pt>
                <c:pt idx="4">
                  <c:v>357.55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39648"/>
        <c:axId val="42545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283.05</c:v>
                </c:pt>
                <c:pt idx="1">
                  <c:v>300.52</c:v>
                </c:pt>
                <c:pt idx="2">
                  <c:v>310.47000000000003</c:v>
                </c:pt>
                <c:pt idx="3">
                  <c:v>299.39</c:v>
                </c:pt>
                <c:pt idx="4">
                  <c:v>320.36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39648"/>
        <c:axId val="42545920"/>
      </c:lineChart>
      <c:dateAx>
        <c:axId val="42539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545920"/>
        <c:crosses val="autoZero"/>
        <c:auto val="1"/>
        <c:lblOffset val="100"/>
        <c:baseTimeUnit val="years"/>
      </c:dateAx>
      <c:valAx>
        <c:axId val="42545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539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K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 x14ac:dyDescent="0.15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 x14ac:dyDescent="0.15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2" t="str">
        <f>データ!H6</f>
        <v>熊本県　和水町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10868</v>
      </c>
      <c r="AM8" s="64"/>
      <c r="AN8" s="64"/>
      <c r="AO8" s="64"/>
      <c r="AP8" s="64"/>
      <c r="AQ8" s="64"/>
      <c r="AR8" s="64"/>
      <c r="AS8" s="64"/>
      <c r="AT8" s="63">
        <f>データ!S6</f>
        <v>98.78</v>
      </c>
      <c r="AU8" s="63"/>
      <c r="AV8" s="63"/>
      <c r="AW8" s="63"/>
      <c r="AX8" s="63"/>
      <c r="AY8" s="63"/>
      <c r="AZ8" s="63"/>
      <c r="BA8" s="63"/>
      <c r="BB8" s="63">
        <f>データ!T6</f>
        <v>110.02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11.9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4320</v>
      </c>
      <c r="AE10" s="64"/>
      <c r="AF10" s="64"/>
      <c r="AG10" s="64"/>
      <c r="AH10" s="64"/>
      <c r="AI10" s="64"/>
      <c r="AJ10" s="64"/>
      <c r="AK10" s="2"/>
      <c r="AL10" s="64">
        <f>データ!U6</f>
        <v>1286</v>
      </c>
      <c r="AM10" s="64"/>
      <c r="AN10" s="64"/>
      <c r="AO10" s="64"/>
      <c r="AP10" s="64"/>
      <c r="AQ10" s="64"/>
      <c r="AR10" s="64"/>
      <c r="AS10" s="64"/>
      <c r="AT10" s="63">
        <f>データ!V6</f>
        <v>0.62</v>
      </c>
      <c r="AU10" s="63"/>
      <c r="AV10" s="63"/>
      <c r="AW10" s="63"/>
      <c r="AX10" s="63"/>
      <c r="AY10" s="63"/>
      <c r="AZ10" s="63"/>
      <c r="BA10" s="63"/>
      <c r="BB10" s="63">
        <f>データ!W6</f>
        <v>2074.19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 x14ac:dyDescent="0.15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2014</v>
      </c>
      <c r="C6" s="31">
        <f t="shared" ref="C6:W6" si="3">C7</f>
        <v>433691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熊本県　和水町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11.9</v>
      </c>
      <c r="P6" s="32">
        <f t="shared" si="3"/>
        <v>100</v>
      </c>
      <c r="Q6" s="32">
        <f t="shared" si="3"/>
        <v>4320</v>
      </c>
      <c r="R6" s="32">
        <f t="shared" si="3"/>
        <v>10868</v>
      </c>
      <c r="S6" s="32">
        <f t="shared" si="3"/>
        <v>98.78</v>
      </c>
      <c r="T6" s="32">
        <f t="shared" si="3"/>
        <v>110.02</v>
      </c>
      <c r="U6" s="32">
        <f t="shared" si="3"/>
        <v>1286</v>
      </c>
      <c r="V6" s="32">
        <f t="shared" si="3"/>
        <v>0.62</v>
      </c>
      <c r="W6" s="32">
        <f t="shared" si="3"/>
        <v>2074.19</v>
      </c>
      <c r="X6" s="33">
        <f>IF(X7="",NA(),X7)</f>
        <v>69.56</v>
      </c>
      <c r="Y6" s="33">
        <f t="shared" ref="Y6:AG6" si="4">IF(Y7="",NA(),Y7)</f>
        <v>70.3</v>
      </c>
      <c r="Z6" s="33">
        <f t="shared" si="4"/>
        <v>73.709999999999994</v>
      </c>
      <c r="AA6" s="33">
        <f t="shared" si="4"/>
        <v>72.97</v>
      </c>
      <c r="AB6" s="33">
        <f t="shared" si="4"/>
        <v>66.13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1359.43</v>
      </c>
      <c r="BF6" s="33">
        <f t="shared" ref="BF6:BN6" si="7">IF(BF7="",NA(),BF7)</f>
        <v>1193.1500000000001</v>
      </c>
      <c r="BG6" s="33">
        <f t="shared" si="7"/>
        <v>1065.77</v>
      </c>
      <c r="BH6" s="33">
        <f t="shared" si="7"/>
        <v>906.83</v>
      </c>
      <c r="BI6" s="33">
        <f t="shared" si="7"/>
        <v>762.02</v>
      </c>
      <c r="BJ6" s="33">
        <f t="shared" si="7"/>
        <v>1868.17</v>
      </c>
      <c r="BK6" s="33">
        <f t="shared" si="7"/>
        <v>1835.56</v>
      </c>
      <c r="BL6" s="33">
        <f t="shared" si="7"/>
        <v>1716.82</v>
      </c>
      <c r="BM6" s="33">
        <f t="shared" si="7"/>
        <v>1554.05</v>
      </c>
      <c r="BN6" s="33">
        <f t="shared" si="7"/>
        <v>1671.86</v>
      </c>
      <c r="BO6" s="32" t="str">
        <f>IF(BO7="","",IF(BO7="-","【-】","【"&amp;SUBSTITUTE(TEXT(BO7,"#,##0.00"),"-","△")&amp;"】"))</f>
        <v>【1,479.31】</v>
      </c>
      <c r="BP6" s="33">
        <f>IF(BP7="",NA(),BP7)</f>
        <v>44.09</v>
      </c>
      <c r="BQ6" s="33">
        <f t="shared" ref="BQ6:BY6" si="8">IF(BQ7="",NA(),BQ7)</f>
        <v>45.17</v>
      </c>
      <c r="BR6" s="33">
        <f t="shared" si="8"/>
        <v>48.84</v>
      </c>
      <c r="BS6" s="33">
        <f t="shared" si="8"/>
        <v>49.18</v>
      </c>
      <c r="BT6" s="33">
        <f t="shared" si="8"/>
        <v>42.85</v>
      </c>
      <c r="BU6" s="33">
        <f t="shared" si="8"/>
        <v>55.15</v>
      </c>
      <c r="BV6" s="33">
        <f t="shared" si="8"/>
        <v>52.89</v>
      </c>
      <c r="BW6" s="33">
        <f t="shared" si="8"/>
        <v>51.73</v>
      </c>
      <c r="BX6" s="33">
        <f t="shared" si="8"/>
        <v>53.01</v>
      </c>
      <c r="BY6" s="33">
        <f t="shared" si="8"/>
        <v>50.54</v>
      </c>
      <c r="BZ6" s="32" t="str">
        <f>IF(BZ7="","",IF(BZ7="-","【-】","【"&amp;SUBSTITUTE(TEXT(BZ7,"#,##0.00"),"-","△")&amp;"】"))</f>
        <v>【63.50】</v>
      </c>
      <c r="CA6" s="33">
        <f>IF(CA7="",NA(),CA7)</f>
        <v>322.02999999999997</v>
      </c>
      <c r="CB6" s="33">
        <f t="shared" ref="CB6:CJ6" si="9">IF(CB7="",NA(),CB7)</f>
        <v>326.94</v>
      </c>
      <c r="CC6" s="33">
        <f t="shared" si="9"/>
        <v>309.14</v>
      </c>
      <c r="CD6" s="33">
        <f t="shared" si="9"/>
        <v>291.33</v>
      </c>
      <c r="CE6" s="33">
        <f t="shared" si="9"/>
        <v>357.55</v>
      </c>
      <c r="CF6" s="33">
        <f t="shared" si="9"/>
        <v>283.05</v>
      </c>
      <c r="CG6" s="33">
        <f t="shared" si="9"/>
        <v>300.52</v>
      </c>
      <c r="CH6" s="33">
        <f t="shared" si="9"/>
        <v>310.47000000000003</v>
      </c>
      <c r="CI6" s="33">
        <f t="shared" si="9"/>
        <v>299.39</v>
      </c>
      <c r="CJ6" s="33">
        <f t="shared" si="9"/>
        <v>320.36</v>
      </c>
      <c r="CK6" s="32" t="str">
        <f>IF(CK7="","",IF(CK7="-","【-】","【"&amp;SUBSTITUTE(TEXT(CK7,"#,##0.00"),"-","△")&amp;"】"))</f>
        <v>【253.12】</v>
      </c>
      <c r="CL6" s="33">
        <f>IF(CL7="",NA(),CL7)</f>
        <v>45</v>
      </c>
      <c r="CM6" s="33">
        <f t="shared" ref="CM6:CU6" si="10">IF(CM7="",NA(),CM7)</f>
        <v>45.5</v>
      </c>
      <c r="CN6" s="33">
        <f t="shared" si="10"/>
        <v>45.63</v>
      </c>
      <c r="CO6" s="33">
        <f t="shared" si="10"/>
        <v>50.88</v>
      </c>
      <c r="CP6" s="33">
        <f t="shared" si="10"/>
        <v>50.5</v>
      </c>
      <c r="CQ6" s="33">
        <f t="shared" si="10"/>
        <v>36.18</v>
      </c>
      <c r="CR6" s="33">
        <f t="shared" si="10"/>
        <v>36.799999999999997</v>
      </c>
      <c r="CS6" s="33">
        <f t="shared" si="10"/>
        <v>36.67</v>
      </c>
      <c r="CT6" s="33">
        <f t="shared" si="10"/>
        <v>36.200000000000003</v>
      </c>
      <c r="CU6" s="33">
        <f t="shared" si="10"/>
        <v>34.74</v>
      </c>
      <c r="CV6" s="32" t="str">
        <f>IF(CV7="","",IF(CV7="-","【-】","【"&amp;SUBSTITUTE(TEXT(CV7,"#,##0.00"),"-","△")&amp;"】"))</f>
        <v>【41.06】</v>
      </c>
      <c r="CW6" s="33">
        <f>IF(CW7="",NA(),CW7)</f>
        <v>69.69</v>
      </c>
      <c r="CX6" s="33">
        <f t="shared" ref="CX6:DF6" si="11">IF(CX7="",NA(),CX7)</f>
        <v>72.540000000000006</v>
      </c>
      <c r="CY6" s="33">
        <f t="shared" si="11"/>
        <v>74.23</v>
      </c>
      <c r="CZ6" s="33">
        <f t="shared" si="11"/>
        <v>82.38</v>
      </c>
      <c r="DA6" s="33">
        <f t="shared" si="11"/>
        <v>81.180000000000007</v>
      </c>
      <c r="DB6" s="33">
        <f t="shared" si="11"/>
        <v>72.14</v>
      </c>
      <c r="DC6" s="33">
        <f t="shared" si="11"/>
        <v>71.62</v>
      </c>
      <c r="DD6" s="33">
        <f t="shared" si="11"/>
        <v>71.239999999999995</v>
      </c>
      <c r="DE6" s="33">
        <f t="shared" si="11"/>
        <v>71.069999999999993</v>
      </c>
      <c r="DF6" s="33">
        <f t="shared" si="11"/>
        <v>70.14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0.05</v>
      </c>
      <c r="EL6" s="33">
        <f t="shared" si="14"/>
        <v>7.0000000000000007E-2</v>
      </c>
      <c r="EM6" s="33">
        <f t="shared" si="14"/>
        <v>0.08</v>
      </c>
      <c r="EN6" s="32" t="str">
        <f>IF(EN7="","",IF(EN7="-","【-】","【"&amp;SUBSTITUTE(TEXT(EN7,"#,##0.00"),"-","△")&amp;"】"))</f>
        <v>【0.05】</v>
      </c>
    </row>
    <row r="7" spans="1:144" s="34" customFormat="1" x14ac:dyDescent="0.15">
      <c r="A7" s="26"/>
      <c r="B7" s="35">
        <v>2014</v>
      </c>
      <c r="C7" s="35">
        <v>433691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11.9</v>
      </c>
      <c r="P7" s="36">
        <v>100</v>
      </c>
      <c r="Q7" s="36">
        <v>4320</v>
      </c>
      <c r="R7" s="36">
        <v>10868</v>
      </c>
      <c r="S7" s="36">
        <v>98.78</v>
      </c>
      <c r="T7" s="36">
        <v>110.02</v>
      </c>
      <c r="U7" s="36">
        <v>1286</v>
      </c>
      <c r="V7" s="36">
        <v>0.62</v>
      </c>
      <c r="W7" s="36">
        <v>2074.19</v>
      </c>
      <c r="X7" s="36">
        <v>69.56</v>
      </c>
      <c r="Y7" s="36">
        <v>70.3</v>
      </c>
      <c r="Z7" s="36">
        <v>73.709999999999994</v>
      </c>
      <c r="AA7" s="36">
        <v>72.97</v>
      </c>
      <c r="AB7" s="36">
        <v>66.13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1359.43</v>
      </c>
      <c r="BF7" s="36">
        <v>1193.1500000000001</v>
      </c>
      <c r="BG7" s="36">
        <v>1065.77</v>
      </c>
      <c r="BH7" s="36">
        <v>906.83</v>
      </c>
      <c r="BI7" s="36">
        <v>762.02</v>
      </c>
      <c r="BJ7" s="36">
        <v>1868.17</v>
      </c>
      <c r="BK7" s="36">
        <v>1835.56</v>
      </c>
      <c r="BL7" s="36">
        <v>1716.82</v>
      </c>
      <c r="BM7" s="36">
        <v>1554.05</v>
      </c>
      <c r="BN7" s="36">
        <v>1671.86</v>
      </c>
      <c r="BO7" s="36">
        <v>1479.31</v>
      </c>
      <c r="BP7" s="36">
        <v>44.09</v>
      </c>
      <c r="BQ7" s="36">
        <v>45.17</v>
      </c>
      <c r="BR7" s="36">
        <v>48.84</v>
      </c>
      <c r="BS7" s="36">
        <v>49.18</v>
      </c>
      <c r="BT7" s="36">
        <v>42.85</v>
      </c>
      <c r="BU7" s="36">
        <v>55.15</v>
      </c>
      <c r="BV7" s="36">
        <v>52.89</v>
      </c>
      <c r="BW7" s="36">
        <v>51.73</v>
      </c>
      <c r="BX7" s="36">
        <v>53.01</v>
      </c>
      <c r="BY7" s="36">
        <v>50.54</v>
      </c>
      <c r="BZ7" s="36">
        <v>63.5</v>
      </c>
      <c r="CA7" s="36">
        <v>322.02999999999997</v>
      </c>
      <c r="CB7" s="36">
        <v>326.94</v>
      </c>
      <c r="CC7" s="36">
        <v>309.14</v>
      </c>
      <c r="CD7" s="36">
        <v>291.33</v>
      </c>
      <c r="CE7" s="36">
        <v>357.55</v>
      </c>
      <c r="CF7" s="36">
        <v>283.05</v>
      </c>
      <c r="CG7" s="36">
        <v>300.52</v>
      </c>
      <c r="CH7" s="36">
        <v>310.47000000000003</v>
      </c>
      <c r="CI7" s="36">
        <v>299.39</v>
      </c>
      <c r="CJ7" s="36">
        <v>320.36</v>
      </c>
      <c r="CK7" s="36">
        <v>253.12</v>
      </c>
      <c r="CL7" s="36">
        <v>45</v>
      </c>
      <c r="CM7" s="36">
        <v>45.5</v>
      </c>
      <c r="CN7" s="36">
        <v>45.63</v>
      </c>
      <c r="CO7" s="36">
        <v>50.88</v>
      </c>
      <c r="CP7" s="36">
        <v>50.5</v>
      </c>
      <c r="CQ7" s="36">
        <v>36.18</v>
      </c>
      <c r="CR7" s="36">
        <v>36.799999999999997</v>
      </c>
      <c r="CS7" s="36">
        <v>36.67</v>
      </c>
      <c r="CT7" s="36">
        <v>36.200000000000003</v>
      </c>
      <c r="CU7" s="36">
        <v>34.74</v>
      </c>
      <c r="CV7" s="36">
        <v>41.06</v>
      </c>
      <c r="CW7" s="36">
        <v>69.69</v>
      </c>
      <c r="CX7" s="36">
        <v>72.540000000000006</v>
      </c>
      <c r="CY7" s="36">
        <v>74.23</v>
      </c>
      <c r="CZ7" s="36">
        <v>82.38</v>
      </c>
      <c r="DA7" s="36">
        <v>81.180000000000007</v>
      </c>
      <c r="DB7" s="36">
        <v>72.14</v>
      </c>
      <c r="DC7" s="36">
        <v>71.62</v>
      </c>
      <c r="DD7" s="36">
        <v>71.239999999999995</v>
      </c>
      <c r="DE7" s="36">
        <v>71.069999999999993</v>
      </c>
      <c r="DF7" s="36">
        <v>70.14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0.05</v>
      </c>
      <c r="EL7" s="36">
        <v>7.0000000000000007E-2</v>
      </c>
      <c r="EM7" s="36">
        <v>0.08</v>
      </c>
      <c r="EN7" s="36">
        <v>0.05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N1114</cp:lastModifiedBy>
  <cp:lastPrinted>2016-02-16T02:00:27Z</cp:lastPrinted>
  <dcterms:created xsi:type="dcterms:W3CDTF">2016-02-03T09:07:20Z</dcterms:created>
  <dcterms:modified xsi:type="dcterms:W3CDTF">2016-02-16T04:26:18Z</dcterms:modified>
  <cp:category/>
</cp:coreProperties>
</file>