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11_浄化槽\12_県関係\04_調査報告\R1\公営企業に係る経営比較分析表（平成30年度決算）\下水道（法非適）\"/>
    </mc:Choice>
  </mc:AlternateContent>
  <workbookProtection workbookAlgorithmName="SHA-512" workbookHashValue="VEap9DpcGcnOnk6e+YmdfuBH1K1PRfurahBTyhb1nWlXNfCdz+oBl7e2rEcn+qkUbmqezgRbX8urXZ5k+bxioQ==" workbookSaltValue="65dfFAB0GP3y3juFFfurm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<sst xmlns="http://schemas.openxmlformats.org/spreadsheetml/2006/main" count="239" uniqueCount="113">
  <si>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</si>
  <si>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</si>
  <si>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</si>
  <si>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</si>
  <si>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</si>
  <si>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</si>
  <si>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</si>
  <si>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</si>
  <si>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</si>
  <si>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</si>
  <si>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</si>
  <si>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</si>
  <si>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</si>
  <si>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</si>
  <si>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</si>
  <si>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</si>
  <si>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</si>
  <si>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</si>
  <si>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</si>
  <si>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</si>
  <si>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</si>
  <si>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</si>
  <si>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</si>
  <si>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</si>
  <si>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</si>
  <si>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</si>
  <si>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</si>
  <si>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</si>
  <si>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</si>
  <si>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</si>
  <si>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</si>
  <si>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</si>
  <si>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</si>
  <si>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</si>
  <si>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</si>
  <si>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</si>
  <si>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</si>
  <si>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</si>
  <si>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</si>
  <si>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</si>
  <si>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</si>
  <si>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</si>
  <si>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</si>
  <si>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</si>
  <si>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</si>
  <si>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</si>
  <si>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</si>
  <si>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</si>
  <si>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</si>
  <si>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</si>
  <si>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</si>
  <si>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</si>
  <si>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</si>
  <si>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</si>
  <si>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</si>
  <si>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</si>
  <si>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</si>
  <si>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</si>
  <si>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</si>
  <si>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</si>
  <si>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</si>
  <si>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</si>
  <si>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</si>
  <si>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</si>
  <si>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</si>
  <si>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</si>
  <si>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</si>
  <si>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</si>
  <si>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</si>
  <si>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</si>
  <si>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</si>
  <si>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</si>
  <si>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</si>
  <si>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</si>
  <si>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</si>
  <si>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</si>
  <si>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</si>
  <si>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</si>
  <si>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</si>
  <si>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</si>
  <si>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</si>
  <si>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</si>
  <si>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</si>
  <si>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</si>
  <si>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</si>
  <si>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</si>
  <si>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</si>
  <si>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</si>
  <si>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</si>
  <si>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</si>
  <si>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</si>
  <si>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</si>
  <si>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</si>
  <si>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</si>
  <si>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</si>
  <si>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</si>
  <si>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</si>
  <si>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</si>
  <si>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</si>
  <si>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</si>
  <si>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</si>
  <si>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</si>
  <si>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</si>
  <si>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</si>
  <si>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</si>
  <si>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</si>
  <si>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</si>
  <si>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</si>
  <si>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</si>
  <si>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</si>
  <si>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稼働している浄化槽について、ここ数年徐々に修繕費が増加傾向にあり、今後も設備の故障や修繕の増加が予想される。定期的な維持管理を徹底し、大規模な修繕等を多く出さないようにする必要がある。
　また、環境保全の点から早急な整備が求められる。そして、設置率の向上に伴い汚水処理原価の増加も抑制できるよう努める。</t>
    <rPh sb="1" eb="3">
      <t>ゲンザイ</t>
    </rPh>
    <rPh sb="3" eb="5">
      <t>カドウ</t>
    </rPh>
    <rPh sb="9" eb="12">
      <t>ジョウカソウ</t>
    </rPh>
    <rPh sb="19" eb="21">
      <t>スウネン</t>
    </rPh>
    <rPh sb="21" eb="23">
      <t>ジョジョ</t>
    </rPh>
    <rPh sb="24" eb="27">
      <t>シュウゼンヒ</t>
    </rPh>
    <rPh sb="28" eb="30">
      <t>ゾウカ</t>
    </rPh>
    <rPh sb="30" eb="32">
      <t>ケイコウ</t>
    </rPh>
    <rPh sb="36" eb="38">
      <t>コンゴ</t>
    </rPh>
    <rPh sb="39" eb="41">
      <t>セツビ</t>
    </rPh>
    <rPh sb="42" eb="44">
      <t>コショウ</t>
    </rPh>
    <rPh sb="45" eb="47">
      <t>シュウゼン</t>
    </rPh>
    <rPh sb="48" eb="50">
      <t>ゾウカ</t>
    </rPh>
    <rPh sb="51" eb="53">
      <t>ヨソウ</t>
    </rPh>
    <rPh sb="57" eb="60">
      <t>テイキテキ</t>
    </rPh>
    <rPh sb="61" eb="63">
      <t>イジ</t>
    </rPh>
    <rPh sb="63" eb="65">
      <t>カンリ</t>
    </rPh>
    <rPh sb="66" eb="68">
      <t>テッテイ</t>
    </rPh>
    <rPh sb="70" eb="73">
      <t>ダイキボ</t>
    </rPh>
    <rPh sb="74" eb="76">
      <t>シュウゼン</t>
    </rPh>
    <rPh sb="76" eb="77">
      <t>トウ</t>
    </rPh>
    <rPh sb="78" eb="79">
      <t>オオ</t>
    </rPh>
    <rPh sb="80" eb="81">
      <t>ダ</t>
    </rPh>
    <rPh sb="89" eb="91">
      <t>ヒツヨウ</t>
    </rPh>
    <rPh sb="100" eb="102">
      <t>カンキョウ</t>
    </rPh>
    <rPh sb="102" eb="104">
      <t>ホゼン</t>
    </rPh>
    <rPh sb="105" eb="106">
      <t>テン</t>
    </rPh>
    <rPh sb="108" eb="110">
      <t>ソウキュウ</t>
    </rPh>
    <rPh sb="111" eb="113">
      <t>セイビ</t>
    </rPh>
    <rPh sb="114" eb="115">
      <t>モト</t>
    </rPh>
    <rPh sb="124" eb="126">
      <t>セッチ</t>
    </rPh>
    <rPh sb="126" eb="127">
      <t>リツ</t>
    </rPh>
    <rPh sb="128" eb="130">
      <t>コウジョウ</t>
    </rPh>
    <rPh sb="131" eb="132">
      <t>トモナ</t>
    </rPh>
    <rPh sb="133" eb="135">
      <t>オスイ</t>
    </rPh>
    <rPh sb="135" eb="137">
      <t>ショリ</t>
    </rPh>
    <rPh sb="137" eb="139">
      <t>ゲンカ</t>
    </rPh>
    <rPh sb="140" eb="142">
      <t>ゾウカ</t>
    </rPh>
    <rPh sb="143" eb="145">
      <t>ヨクセイ</t>
    </rPh>
    <rPh sb="150" eb="151">
      <t>ツト</t>
    </rPh>
    <phoneticPr fontId="4"/>
  </si>
  <si>
    <t xml:space="preserve">
　総収益において、浄化槽使用料と前年度の実績で交付される都道府県補助金が増加し、また、総費用において、修繕費及び設置基数の増加による保守点検委託料が前年度より増加したため、収益的収支率が減少している。
　修繕費及び保守点検委託料は、浄化槽を適正に維持管理していくうえで必要不可欠であるため、浄化槽使用料の未納者に対し、徹底して徴収に努める必要がある。</t>
    <rPh sb="2" eb="5">
      <t>ソウシュウエキ</t>
    </rPh>
    <rPh sb="10" eb="13">
      <t>ジョウカソウ</t>
    </rPh>
    <rPh sb="13" eb="16">
      <t>シヨウリョウ</t>
    </rPh>
    <rPh sb="17" eb="20">
      <t>ゼンネンド</t>
    </rPh>
    <rPh sb="21" eb="23">
      <t>ジッセキ</t>
    </rPh>
    <rPh sb="24" eb="26">
      <t>コウフ</t>
    </rPh>
    <rPh sb="29" eb="33">
      <t>トドウフケン</t>
    </rPh>
    <rPh sb="33" eb="36">
      <t>ホジョキン</t>
    </rPh>
    <rPh sb="37" eb="39">
      <t>ゾウカ</t>
    </rPh>
    <rPh sb="44" eb="47">
      <t>ソウヒヨウ</t>
    </rPh>
    <rPh sb="52" eb="55">
      <t>シュウゼンヒ</t>
    </rPh>
    <rPh sb="55" eb="56">
      <t>オヨ</t>
    </rPh>
    <rPh sb="57" eb="59">
      <t>セッチ</t>
    </rPh>
    <rPh sb="59" eb="61">
      <t>キスウ</t>
    </rPh>
    <rPh sb="62" eb="64">
      <t>ゾウカ</t>
    </rPh>
    <rPh sb="67" eb="69">
      <t>ホシュ</t>
    </rPh>
    <rPh sb="69" eb="71">
      <t>テンケン</t>
    </rPh>
    <rPh sb="71" eb="74">
      <t>イタクリョウ</t>
    </rPh>
    <rPh sb="75" eb="78">
      <t>ゼンネンド</t>
    </rPh>
    <rPh sb="80" eb="82">
      <t>ゾウカ</t>
    </rPh>
    <rPh sb="87" eb="90">
      <t>シュウエキテキ</t>
    </rPh>
    <rPh sb="90" eb="92">
      <t>シュウシ</t>
    </rPh>
    <rPh sb="92" eb="93">
      <t>リツ</t>
    </rPh>
    <rPh sb="94" eb="96">
      <t>ゲンショウ</t>
    </rPh>
    <rPh sb="103" eb="106">
      <t>シュウゼンヒ</t>
    </rPh>
    <rPh sb="106" eb="107">
      <t>オヨ</t>
    </rPh>
    <rPh sb="108" eb="112">
      <t>ホシュテンケン</t>
    </rPh>
    <rPh sb="112" eb="115">
      <t>イタクリョウ</t>
    </rPh>
    <rPh sb="117" eb="120">
      <t>ジョウカソウ</t>
    </rPh>
    <rPh sb="121" eb="123">
      <t>テキセイ</t>
    </rPh>
    <rPh sb="124" eb="126">
      <t>イジ</t>
    </rPh>
    <rPh sb="126" eb="128">
      <t>カンリ</t>
    </rPh>
    <rPh sb="135" eb="137">
      <t>ヒツヨウ</t>
    </rPh>
    <rPh sb="137" eb="140">
      <t>フカケツ</t>
    </rPh>
    <rPh sb="146" eb="149">
      <t>ジョウカソウ</t>
    </rPh>
    <rPh sb="149" eb="152">
      <t>シヨウリョウ</t>
    </rPh>
    <rPh sb="153" eb="155">
      <t>ミノウ</t>
    </rPh>
    <rPh sb="155" eb="156">
      <t>シャ</t>
    </rPh>
    <rPh sb="157" eb="158">
      <t>タイ</t>
    </rPh>
    <rPh sb="160" eb="162">
      <t>テッテイ</t>
    </rPh>
    <rPh sb="164" eb="166">
      <t>チョウシュウ</t>
    </rPh>
    <rPh sb="167" eb="168">
      <t>ツト</t>
    </rPh>
    <rPh sb="170" eb="172">
      <t>ヒツヨウ</t>
    </rPh>
    <phoneticPr fontId="4"/>
  </si>
  <si>
    <t>　本事業で整備を行っている合併浄化槽については、耐用年数が30年程度と見込んでいる。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将来的には、耐用年数前後を目途に施設の更新等が予測されるため、新規整備に加えて更新基数を考慮した浄化槽設置計画を策定する必要がある。</t>
    <rPh sb="1" eb="2">
      <t>ホン</t>
    </rPh>
    <rPh sb="2" eb="4">
      <t>ジギョウ</t>
    </rPh>
    <rPh sb="5" eb="7">
      <t>セイビ</t>
    </rPh>
    <rPh sb="8" eb="9">
      <t>オコナ</t>
    </rPh>
    <rPh sb="13" eb="18">
      <t>ガッペイジョウカソウ</t>
    </rPh>
    <rPh sb="24" eb="26">
      <t>タイヨウ</t>
    </rPh>
    <rPh sb="26" eb="28">
      <t>ネンスウ</t>
    </rPh>
    <rPh sb="31" eb="32">
      <t>ネン</t>
    </rPh>
    <rPh sb="32" eb="34">
      <t>テイド</t>
    </rPh>
    <rPh sb="35" eb="37">
      <t>ミコ</t>
    </rPh>
    <rPh sb="47" eb="48">
      <t>ホン</t>
    </rPh>
    <rPh sb="48" eb="50">
      <t>ジギョウ</t>
    </rPh>
    <rPh sb="51" eb="53">
      <t>ヘイセイ</t>
    </rPh>
    <rPh sb="55" eb="57">
      <t>ネンド</t>
    </rPh>
    <rPh sb="58" eb="59">
      <t>キュウ</t>
    </rPh>
    <rPh sb="59" eb="62">
      <t>キクスイマチ</t>
    </rPh>
    <rPh sb="66" eb="67">
      <t>ト</t>
    </rPh>
    <rPh sb="68" eb="69">
      <t>ク</t>
    </rPh>
    <rPh sb="71" eb="72">
      <t>ハジ</t>
    </rPh>
    <rPh sb="77" eb="79">
      <t>セイビ</t>
    </rPh>
    <rPh sb="79" eb="80">
      <t>ズ</t>
    </rPh>
    <rPh sb="82" eb="85">
      <t>ジョウカソウ</t>
    </rPh>
    <rPh sb="86" eb="88">
      <t>タイヨウ</t>
    </rPh>
    <rPh sb="88" eb="90">
      <t>ネンスウ</t>
    </rPh>
    <rPh sb="91" eb="92">
      <t>タッ</t>
    </rPh>
    <rPh sb="97" eb="99">
      <t>ソンザイ</t>
    </rPh>
    <rPh sb="102" eb="104">
      <t>ジョウキョウ</t>
    </rPh>
    <rPh sb="110" eb="113">
      <t>ショウライテキ</t>
    </rPh>
    <rPh sb="116" eb="118">
      <t>タイヨウ</t>
    </rPh>
    <rPh sb="118" eb="120">
      <t>ネンスウ</t>
    </rPh>
    <rPh sb="120" eb="122">
      <t>ゼンゴ</t>
    </rPh>
    <rPh sb="123" eb="125">
      <t>メド</t>
    </rPh>
    <rPh sb="126" eb="128">
      <t>シセツ</t>
    </rPh>
    <rPh sb="129" eb="131">
      <t>コウシン</t>
    </rPh>
    <rPh sb="131" eb="132">
      <t>トウ</t>
    </rPh>
    <rPh sb="133" eb="135">
      <t>ヨソク</t>
    </rPh>
    <rPh sb="141" eb="143">
      <t>シンキ</t>
    </rPh>
    <rPh sb="143" eb="145">
      <t>セイビ</t>
    </rPh>
    <rPh sb="146" eb="147">
      <t>クワ</t>
    </rPh>
    <rPh sb="149" eb="151">
      <t>コウシン</t>
    </rPh>
    <rPh sb="151" eb="153">
      <t>キスウ</t>
    </rPh>
    <rPh sb="154" eb="156">
      <t>コウリョ</t>
    </rPh>
    <rPh sb="158" eb="161">
      <t>ジョウカソウ</t>
    </rPh>
    <rPh sb="161" eb="163">
      <t>セッチ</t>
    </rPh>
    <rPh sb="163" eb="165">
      <t>ケイカク</t>
    </rPh>
    <rPh sb="166" eb="168">
      <t>サクテイ</t>
    </rPh>
    <rPh sb="170" eb="1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</si>
</sst>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B-4C04-89B0-47C5AA2654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BB-4C04-89B0-47C5AA2654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638-447F-82B7-F00A69192F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6638-447F-82B7-F00A69192F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18.2</c:v>
                </c:pt>
                <c:pt idx="1">
                  <c:v>19.32</c:v>
                </c:pt>
                <c:pt idx="2">
                  <c:v>20.69</c:v>
                </c:pt>
                <c:pt idx="3">
                  <c:v>21.58</c:v>
                </c:pt>
                <c:pt idx="4">
                  <c:v>22.24</c:v>
                </c:pt>
              </c:numCache>
            </c:numRef>
          </c:val>
          <c:extLst>
            <c:ext xmlns:c16="http://schemas.microsoft.com/office/drawing/2014/chart" uri="{C3380CC4-5D6E-409C-BE32-E72D297353CC}">
              <c16:uniqueId val="{00000000-72C6-44F7-8DBC-C43250A37D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72C6-44F7-8DBC-C43250A37D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86.33</c:v>
                </c:pt>
                <c:pt idx="1">
                  <c:v>81.599999999999994</c:v>
                </c:pt>
                <c:pt idx="2">
                  <c:v>79.75</c:v>
                </c:pt>
                <c:pt idx="3">
                  <c:v>88.63</c:v>
                </c:pt>
                <c:pt idx="4">
                  <c:v>79.66</c:v>
                </c:pt>
              </c:numCache>
            </c:numRef>
          </c:val>
          <c:extLst>
            <c:ext xmlns:c16="http://schemas.microsoft.com/office/drawing/2014/chart" uri="{C3380CC4-5D6E-409C-BE32-E72D297353CC}">
              <c16:uniqueId val="{00000000-A7C5-4887-8BC8-5EE95EA5F2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5-4887-8BC8-5EE95EA5F2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C-40D2-95FA-F5DB227BA0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C-40D2-95FA-F5DB227BA0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6-4C28-A586-6A9E3E8F9E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6-4C28-A586-6A9E3E8F9E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E-4BAE-9311-3E7909476C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E-4BAE-9311-3E7909476C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5-460A-BACD-9E1523FB3F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5-460A-BACD-9E1523FB3F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79.92</c:v>
                </c:pt>
                <c:pt idx="1">
                  <c:v>79.650000000000006</c:v>
                </c:pt>
                <c:pt idx="2">
                  <c:v>607.48</c:v>
                </c:pt>
                <c:pt idx="3">
                  <c:v>604.29999999999995</c:v>
                </c:pt>
                <c:pt idx="4">
                  <c:v>601.26</c:v>
                </c:pt>
              </c:numCache>
            </c:numRef>
          </c:val>
          <c:extLst>
            <c:ext xmlns:c16="http://schemas.microsoft.com/office/drawing/2014/chart" uri="{C3380CC4-5D6E-409C-BE32-E72D297353CC}">
              <c16:uniqueId val="{00000000-0386-49A4-931D-09544CE901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0386-49A4-931D-09544CE901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74.98</c:v>
                </c:pt>
                <c:pt idx="1">
                  <c:v>73.099999999999994</c:v>
                </c:pt>
                <c:pt idx="2">
                  <c:v>69.87</c:v>
                </c:pt>
                <c:pt idx="3">
                  <c:v>88.82</c:v>
                </c:pt>
                <c:pt idx="4">
                  <c:v>85.95</c:v>
                </c:pt>
              </c:numCache>
            </c:numRef>
          </c:val>
          <c:extLst>
            <c:ext xmlns:c16="http://schemas.microsoft.com/office/drawing/2014/chart" uri="{C3380CC4-5D6E-409C-BE32-E72D297353CC}">
              <c16:uniqueId val="{00000000-1F21-4DF3-900F-6BCD78A63F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1F21-4DF3-900F-6BCD78A63F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366.57</c:v>
                </c:pt>
                <c:pt idx="1">
                  <c:v>370.57</c:v>
                </c:pt>
                <c:pt idx="2">
                  <c:v>394.95</c:v>
                </c:pt>
                <c:pt idx="3">
                  <c:v>313.42</c:v>
                </c:pt>
                <c:pt idx="4">
                  <c:v>329.44</c:v>
                </c:pt>
              </c:numCache>
            </c:numRef>
          </c:val>
          <c:extLst>
            <c:ext xmlns:c16="http://schemas.microsoft.com/office/drawing/2014/chart" uri="{C3380CC4-5D6E-409C-BE32-E72D297353CC}">
              <c16:uniqueId val="{00000000-A65A-4CA7-A98B-215457BC8C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A65A-4CA7-A98B-215457BC8C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70" zoomScaleNormal="70" workbookViewId="0">
      <selection activeCell="BF59" sqref="BF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熊本県　和水町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10074</v>
      </c>
      <c r="AM8" s="50"/>
      <c r="AN8" s="50"/>
      <c r="AO8" s="50"/>
      <c r="AP8" s="50"/>
      <c r="AQ8" s="50"/>
      <c r="AR8" s="50"/>
      <c r="AS8" s="50"/>
      <c r="AT8" s="45">
        <f>データ!T6</f>
        <v>98.78</v>
      </c>
      <c r="AU8" s="45"/>
      <c r="AV8" s="45"/>
      <c r="AW8" s="45"/>
      <c r="AX8" s="45"/>
      <c r="AY8" s="45"/>
      <c r="AZ8" s="45"/>
      <c r="BA8" s="45"/>
      <c r="BB8" s="45">
        <f>データ!U6</f>
        <v>101.98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83.23</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8327</v>
      </c>
      <c r="AM10" s="50"/>
      <c r="AN10" s="50"/>
      <c r="AO10" s="50"/>
      <c r="AP10" s="50"/>
      <c r="AQ10" s="50"/>
      <c r="AR10" s="50"/>
      <c r="AS10" s="50"/>
      <c r="AT10" s="45">
        <f>データ!W6</f>
        <v>98.01</v>
      </c>
      <c r="AU10" s="45"/>
      <c r="AV10" s="45"/>
      <c r="AW10" s="45"/>
      <c r="AX10" s="45"/>
      <c r="AY10" s="45"/>
      <c r="AZ10" s="45"/>
      <c r="BA10" s="45"/>
      <c r="BB10" s="45">
        <f>データ!X6</f>
        <v>84.96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f4CF9AeJa0hq3eiU9VSHqSQtMjujobc209PEwqvezPH4tm82YpbjtMDhnjKf+nC6npEytV0ZMwKtX64hkkFBDw==" saltValue="5iIu3GlMbkBksviap48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433691</v>
      </c>
      <c r="D6" s="33">
        <f t="shared" si="3"/>
        <v>47</v>
      </c>
      <c r="E6" s="33">
        <f t="shared" si="3"/>
        <v>18</v>
      </c>
      <c r="F6" s="33">
        <f t="shared" si="3"/>
        <v>0</v>
      </c>
      <c r="G6" s="33">
        <f t="shared" si="3"/>
        <v>0</v>
      </c>
      <c r="H6" s="33" t="str">
        <f t="shared" si="3"/>
        <v>熊本県　和水町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83.23</v>
      </c>
      <c r="Q6" s="34">
        <f t="shared" si="3"/>
        <v>100</v>
      </c>
      <c r="R6" s="34">
        <f t="shared" si="3"/>
        <v>4320</v>
      </c>
      <c r="S6" s="34">
        <f t="shared" si="3"/>
        <v>10074</v>
      </c>
      <c r="T6" s="34">
        <f t="shared" si="3"/>
        <v>98.78</v>
      </c>
      <c r="U6" s="34">
        <f t="shared" si="3"/>
        <v>101.98</v>
      </c>
      <c r="V6" s="34">
        <f t="shared" si="3"/>
        <v>8327</v>
      </c>
      <c r="W6" s="34">
        <f t="shared" si="3"/>
        <v>98.01</v>
      </c>
      <c r="X6" s="34">
        <f t="shared" si="3"/>
        <v>84.96</v>
      </c>
      <c r="Y6" s="35">
        <f>IF(Y7="",NA(),Y7)</f>
        <v>86.33</v>
      </c>
      <c r="Z6" s="35">
        <f t="shared" ref="Z6:AH6" si="4">IF(Z7="",NA(),Z7)</f>
        <v>81.599999999999994</v>
      </c>
      <c r="AA6" s="35">
        <f t="shared" si="4"/>
        <v>79.75</v>
      </c>
      <c r="AB6" s="35">
        <f t="shared" si="4"/>
        <v>88.63</v>
      </c>
      <c r="AC6" s="35">
        <f t="shared" si="4"/>
        <v>79.66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79.92</v>
      </c>
      <c r="BG6" s="35">
        <f t="shared" ref="BG6:BO6" si="7">IF(BG7="",NA(),BG7)</f>
        <v>79.650000000000006</v>
      </c>
      <c r="BH6" s="35">
        <f t="shared" si="7"/>
        <v>607.48</v>
      </c>
      <c r="BI6" s="35">
        <f t="shared" si="7"/>
        <v>604.29999999999995</v>
      </c>
      <c r="BJ6" s="35">
        <f t="shared" si="7"/>
        <v>601.26</v>
      </c>
      <c r="BK6" s="35">
        <f t="shared" si="7"/>
        <v>416.91</v>
      </c>
      <c r="BL6" s="35">
        <f t="shared" si="7"/>
        <v>392.19</v>
      </c>
      <c r="BM6" s="35">
        <f t="shared" si="7"/>
        <v>413.5</v>
      </c>
      <c r="BN6" s="35">
        <f t="shared" si="7"/>
        <v>244.85</v>
      </c>
      <c r="BO6" s="35">
        <f t="shared" si="7"/>
        <v>296.89</v>
      </c>
      <c r="BP6" s="34" t="str">
        <f>IF(BP7="","",IF(BP7="-","【-】","【"&amp;SUBSTITUTE(TEXT(BP7,"#,##0.00"),"-","△")&amp;"】"))</f>
        <v>【325.02】</v>
      </c>
      <c r="BQ6" s="35">
        <f>IF(BQ7="",NA(),BQ7)</f>
        <v>74.98</v>
      </c>
      <c r="BR6" s="35">
        <f t="shared" ref="BR6:BZ6" si="8">IF(BR7="",NA(),BR7)</f>
        <v>73.099999999999994</v>
      </c>
      <c r="BS6" s="35">
        <f t="shared" si="8"/>
        <v>69.87</v>
      </c>
      <c r="BT6" s="35">
        <f t="shared" si="8"/>
        <v>88.82</v>
      </c>
      <c r="BU6" s="35">
        <f t="shared" si="8"/>
        <v>85.95</v>
      </c>
      <c r="BV6" s="35">
        <f t="shared" si="8"/>
        <v>57.93</v>
      </c>
      <c r="BW6" s="35">
        <f t="shared" si="8"/>
        <v>57.03</v>
      </c>
      <c r="BX6" s="35">
        <f t="shared" si="8"/>
        <v>55.84</v>
      </c>
      <c r="BY6" s="35">
        <f t="shared" si="8"/>
        <v>64.78</v>
      </c>
      <c r="BZ6" s="35">
        <f t="shared" si="8"/>
        <v>63.06</v>
      </c>
      <c r="CA6" s="34" t="str">
        <f>IF(CA7="","",IF(CA7="-","【-】","【"&amp;SUBSTITUTE(TEXT(CA7,"#,##0.00"),"-","△")&amp;"】"))</f>
        <v>【60.61】</v>
      </c>
      <c r="CB6" s="35">
        <f>IF(CB7="",NA(),CB7)</f>
        <v>366.57</v>
      </c>
      <c r="CC6" s="35">
        <f t="shared" ref="CC6:CK6" si="9">IF(CC7="",NA(),CC7)</f>
        <v>370.57</v>
      </c>
      <c r="CD6" s="35">
        <f t="shared" si="9"/>
        <v>394.95</v>
      </c>
      <c r="CE6" s="35">
        <f t="shared" si="9"/>
        <v>313.42</v>
      </c>
      <c r="CF6" s="35">
        <f t="shared" si="9"/>
        <v>329.44</v>
      </c>
      <c r="CG6" s="35">
        <f t="shared" si="9"/>
        <v>276.93</v>
      </c>
      <c r="CH6" s="35">
        <f t="shared" si="9"/>
        <v>283.73</v>
      </c>
      <c r="CI6" s="35">
        <f t="shared" si="9"/>
        <v>287.57</v>
      </c>
      <c r="CJ6" s="35">
        <f t="shared" si="9"/>
        <v>250.21</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61.79</v>
      </c>
      <c r="CV6" s="35">
        <f t="shared" si="10"/>
        <v>59.94</v>
      </c>
      <c r="CW6" s="34" t="str">
        <f>IF(CW7="","",IF(CW7="-","【-】","【"&amp;SUBSTITUTE(TEXT(CW7,"#,##0.00"),"-","△")&amp;"】"))</f>
        <v>【57.80】</v>
      </c>
      <c r="CX6" s="35">
        <f>IF(CX7="",NA(),CX7)</f>
        <v>18.2</v>
      </c>
      <c r="CY6" s="35">
        <f t="shared" ref="CY6:DG6" si="11">IF(CY7="",NA(),CY7)</f>
        <v>19.32</v>
      </c>
      <c r="CZ6" s="35">
        <f t="shared" si="11"/>
        <v>20.69</v>
      </c>
      <c r="DA6" s="35">
        <f t="shared" si="11"/>
        <v>21.58</v>
      </c>
      <c r="DB6" s="35">
        <f t="shared" si="11"/>
        <v>22.24</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433691</v>
      </c>
      <c r="D7" s="37">
        <v>47</v>
      </c>
      <c r="E7" s="37">
        <v>18</v>
      </c>
      <c r="F7" s="37">
        <v>0</v>
      </c>
      <c r="G7" s="37">
        <v>0</v>
      </c>
      <c r="H7" s="37" t="s">
        <v>97</v>
      </c>
      <c r="I7" s="37" t="s">
        <v>98</v>
      </c>
      <c r="J7" s="37" t="s">
        <v>99</v>
      </c>
      <c r="K7" s="37" t="s">
        <v>100</v>
      </c>
      <c r="L7" s="37" t="s">
        <v>101</v>
      </c>
      <c r="M7" s="37" t="s">
        <v>102</v>
      </c>
      <c r="N7" s="38" t="s">
        <v>103</v>
      </c>
      <c r="O7" s="38" t="s">
        <v>104</v>
      </c>
      <c r="P7" s="38">
        <v>83.23</v>
      </c>
      <c r="Q7" s="38">
        <v>100</v>
      </c>
      <c r="R7" s="38">
        <v>4320</v>
      </c>
      <c r="S7" s="38">
        <v>10074</v>
      </c>
      <c r="T7" s="38">
        <v>98.78</v>
      </c>
      <c r="U7" s="38">
        <v>101.98</v>
      </c>
      <c r="V7" s="38">
        <v>8327</v>
      </c>
      <c r="W7" s="38">
        <v>98.01</v>
      </c>
      <c r="X7" s="38">
        <v>84.96</v>
      </c>
      <c r="Y7" s="38">
        <v>86.33</v>
      </c>
      <c r="Z7" s="38">
        <v>81.599999999999994</v>
      </c>
      <c r="AA7" s="38">
        <v>79.75</v>
      </c>
      <c r="AB7" s="38">
        <v>88.63</v>
      </c>
      <c r="AC7" s="38">
        <v>79.66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79.92</v>
      </c>
      <c r="BG7" s="38">
        <v>79.650000000000006</v>
      </c>
      <c r="BH7" s="38">
        <v>607.48</v>
      </c>
      <c r="BI7" s="38">
        <v>604.29999999999995</v>
      </c>
      <c r="BJ7" s="38">
        <v>601.26</v>
      </c>
      <c r="BK7" s="38">
        <v>416.91</v>
      </c>
      <c r="BL7" s="38">
        <v>392.19</v>
      </c>
      <c r="BM7" s="38">
        <v>413.5</v>
      </c>
      <c r="BN7" s="38">
        <v>244.85</v>
      </c>
      <c r="BO7" s="38">
        <v>296.89</v>
      </c>
      <c r="BP7" s="38">
        <v>325.02</v>
      </c>
      <c r="BQ7" s="38">
        <v>74.98</v>
      </c>
      <c r="BR7" s="38">
        <v>73.099999999999994</v>
      </c>
      <c r="BS7" s="38">
        <v>69.87</v>
      </c>
      <c r="BT7" s="38">
        <v>88.82</v>
      </c>
      <c r="BU7" s="38">
        <v>85.95</v>
      </c>
      <c r="BV7" s="38">
        <v>57.93</v>
      </c>
      <c r="BW7" s="38">
        <v>57.03</v>
      </c>
      <c r="BX7" s="38">
        <v>55.84</v>
      </c>
      <c r="BY7" s="38">
        <v>64.78</v>
      </c>
      <c r="BZ7" s="38">
        <v>63.06</v>
      </c>
      <c r="CA7" s="38">
        <v>60.61</v>
      </c>
      <c r="CB7" s="38">
        <v>366.57</v>
      </c>
      <c r="CC7" s="38">
        <v>370.57</v>
      </c>
      <c r="CD7" s="38">
        <v>394.95</v>
      </c>
      <c r="CE7" s="38">
        <v>313.42</v>
      </c>
      <c r="CF7" s="38">
        <v>329.44</v>
      </c>
      <c r="CG7" s="38">
        <v>276.93</v>
      </c>
      <c r="CH7" s="38">
        <v>283.73</v>
      </c>
      <c r="CI7" s="38">
        <v>287.57</v>
      </c>
      <c r="CJ7" s="38">
        <v>250.21</v>
      </c>
      <c r="CK7" s="38">
        <v>264.77</v>
      </c>
      <c r="CL7" s="38">
        <v>270.94</v>
      </c>
      <c r="CM7" s="38">
        <v>100</v>
      </c>
      <c r="CN7" s="38">
        <v>100</v>
      </c>
      <c r="CO7" s="38">
        <v>100</v>
      </c>
      <c r="CP7" s="38">
        <v>100</v>
      </c>
      <c r="CQ7" s="38">
        <v>100</v>
      </c>
      <c r="CR7" s="38">
        <v>59.08</v>
      </c>
      <c r="CS7" s="38">
        <v>58.25</v>
      </c>
      <c r="CT7" s="38">
        <v>61.55</v>
      </c>
      <c r="CU7" s="38">
        <v>61.79</v>
      </c>
      <c r="CV7" s="38">
        <v>59.94</v>
      </c>
      <c r="CW7" s="38">
        <v>57.8</v>
      </c>
      <c r="CX7" s="38">
        <v>18.2</v>
      </c>
      <c r="CY7" s="38">
        <v>19.32</v>
      </c>
      <c r="CZ7" s="38">
        <v>20.69</v>
      </c>
      <c r="DA7" s="38">
        <v>21.58</v>
      </c>
      <c r="DB7" s="38">
        <v>22.24</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N19034</cp:lastModifiedBy>
  <cp:lastPrinted>2020-01-24T02:42:40Z</cp:lastPrinted>
  <dcterms:created xsi:type="dcterms:W3CDTF">2019-12-05T05:30:30Z</dcterms:created>
  <dcterms:modified xsi:type="dcterms:W3CDTF">2020-01-24T02:42:41Z</dcterms:modified>
  <cp:category/>
</cp:coreProperties>
</file>